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Sheet2" sheetId="1" r:id="rId1"/>
  </sheets>
  <definedNames/>
  <calcPr fullCalcOnLoad="1"/>
</workbook>
</file>

<file path=xl/comments1.xml><?xml version="1.0" encoding="utf-8"?>
<comments xmlns="http://schemas.openxmlformats.org/spreadsheetml/2006/main">
  <authors>
    <author>DYQ</author>
  </authors>
  <commentList>
    <comment ref="Z9" authorId="0">
      <text>
        <r>
          <rPr>
            <b/>
            <sz val="9"/>
            <rFont val="宋体"/>
            <family val="0"/>
          </rPr>
          <t>DYQ:</t>
        </r>
        <r>
          <rPr>
            <sz val="9"/>
            <rFont val="宋体"/>
            <family val="0"/>
          </rPr>
          <t xml:space="preserve">
国省补助资金</t>
        </r>
      </text>
    </comment>
  </commentList>
</comments>
</file>

<file path=xl/sharedStrings.xml><?xml version="1.0" encoding="utf-8"?>
<sst xmlns="http://schemas.openxmlformats.org/spreadsheetml/2006/main" count="1441" uniqueCount="535">
  <si>
    <t>附件2</t>
  </si>
  <si>
    <t>湘西自治州PPP项目情况表</t>
  </si>
  <si>
    <t>序号</t>
  </si>
  <si>
    <t>市州</t>
  </si>
  <si>
    <t>县市区</t>
  </si>
  <si>
    <t>项目名称</t>
  </si>
  <si>
    <t>项目总投资额（亿元）</t>
  </si>
  <si>
    <t>项目咨询公司</t>
  </si>
  <si>
    <t>所属领域</t>
  </si>
  <si>
    <t>合作模式</t>
  </si>
  <si>
    <t>合作期限（年）</t>
  </si>
  <si>
    <t>所处阶段</t>
  </si>
  <si>
    <t>采购方式</t>
  </si>
  <si>
    <t>预期投资回报率（%）</t>
  </si>
  <si>
    <t>融资模式及进度</t>
  </si>
  <si>
    <t>融资利率（%）</t>
  </si>
  <si>
    <t>项目发起时间</t>
  </si>
  <si>
    <t>合同签订时间</t>
  </si>
  <si>
    <t>项目类型</t>
  </si>
  <si>
    <t>项目库类别</t>
  </si>
  <si>
    <t>部级示范批次</t>
  </si>
  <si>
    <t>省级示范批次</t>
  </si>
  <si>
    <t>回报机制（万元）</t>
  </si>
  <si>
    <t>是否有稳定的现金流</t>
  </si>
  <si>
    <t>股权结构</t>
  </si>
  <si>
    <t>财政承受能力/支出责任（万元）</t>
  </si>
  <si>
    <t>占一般公共预算支出比例（%）</t>
  </si>
  <si>
    <t>备注</t>
  </si>
  <si>
    <t>合作期</t>
  </si>
  <si>
    <t>建设期</t>
  </si>
  <si>
    <t>运营期</t>
  </si>
  <si>
    <t>政府付费总额</t>
  </si>
  <si>
    <t>使用者付费总额</t>
  </si>
  <si>
    <t>可行性缺口补助总额</t>
  </si>
  <si>
    <t>其他</t>
  </si>
  <si>
    <t>合计</t>
  </si>
  <si>
    <t>政府资本方</t>
  </si>
  <si>
    <t>社会资本方</t>
  </si>
  <si>
    <t>约定的股权转让机制</t>
  </si>
  <si>
    <t>年份</t>
  </si>
  <si>
    <t>股权投资</t>
  </si>
  <si>
    <t>运营补贴</t>
  </si>
  <si>
    <t>风险承担</t>
  </si>
  <si>
    <t>配套投入</t>
  </si>
  <si>
    <t>政府资本方名称</t>
  </si>
  <si>
    <t>政府占比（%）</t>
  </si>
  <si>
    <t>政府
是否分红</t>
  </si>
  <si>
    <t>社会资本方名称</t>
  </si>
  <si>
    <t>社会资本方占比（%）</t>
  </si>
  <si>
    <t>资金来源</t>
  </si>
  <si>
    <t>社会资本方属性</t>
  </si>
  <si>
    <t>湘西州</t>
  </si>
  <si>
    <t>湘西经开区</t>
  </si>
  <si>
    <t>湘西经济开发区双河文教卫新区PPP项目</t>
  </si>
  <si>
    <t>北京大岳咨询有限公司</t>
  </si>
  <si>
    <t>市政工程</t>
  </si>
  <si>
    <t>BOT</t>
  </si>
  <si>
    <t>执行</t>
  </si>
  <si>
    <t>公开招标</t>
  </si>
  <si>
    <t>银行贷款</t>
  </si>
  <si>
    <t>省级</t>
  </si>
  <si>
    <t>第一</t>
  </si>
  <si>
    <t>是</t>
  </si>
  <si>
    <t>湘西经开区管委会</t>
  </si>
  <si>
    <t>否</t>
  </si>
  <si>
    <t>中国水利水电第八工程局有限公司</t>
  </si>
  <si>
    <t>央企</t>
  </si>
  <si>
    <t>购买股权15年</t>
  </si>
  <si>
    <t>湘西自治州</t>
  </si>
  <si>
    <t>湘西经济开发区</t>
  </si>
  <si>
    <t>湘西经济开发区西区产业园基础设施建设PPP项目</t>
  </si>
  <si>
    <t>湖南金科财智管理顾问有限公司</t>
  </si>
  <si>
    <t>准备</t>
  </si>
  <si>
    <t>6.5%</t>
  </si>
  <si>
    <t>新建</t>
  </si>
  <si>
    <t>省示范</t>
  </si>
  <si>
    <t>第四批</t>
  </si>
  <si>
    <t>州本级</t>
  </si>
  <si>
    <t>湘西州“十三五”旅游干线公路建设运营PPP项目</t>
  </si>
  <si>
    <t>交通运输</t>
  </si>
  <si>
    <t>BOT+ROT</t>
  </si>
  <si>
    <t>执行阶段</t>
  </si>
  <si>
    <t>竞争性磋商</t>
  </si>
  <si>
    <t>贷款、股权基金</t>
  </si>
  <si>
    <t>新建+存量</t>
  </si>
  <si>
    <t>/</t>
  </si>
  <si>
    <t>有</t>
  </si>
  <si>
    <t>湘西厚驿交通建设投资有限责任公司</t>
  </si>
  <si>
    <t>中冶天工集团有限公司+光大富尊投资有限公司</t>
  </si>
  <si>
    <t>银行贷款融资</t>
  </si>
  <si>
    <t>国企</t>
  </si>
  <si>
    <t>特许经营期满后，无偿转让给政府方</t>
  </si>
  <si>
    <t>不超过10%</t>
  </si>
  <si>
    <t xml:space="preserve">湘西州  </t>
  </si>
  <si>
    <t>吉首市</t>
  </si>
  <si>
    <t>吉首市张社大道PPP项目</t>
  </si>
  <si>
    <t>北京大岳咨询有限责任公司
罗姣
18874815207</t>
  </si>
  <si>
    <t>交通</t>
  </si>
  <si>
    <t>贷款，到位40%</t>
  </si>
  <si>
    <t>2015/9/22</t>
  </si>
  <si>
    <t>第二批</t>
  </si>
  <si>
    <t>吉首市鼎丰投资建设有限公司</t>
  </si>
  <si>
    <t>湖南省第六工程有限公司（联合体牵头人）、长沙市规划设计院有限责任公司、湖南核工业岩土工程勘察设计研究院</t>
  </si>
  <si>
    <t>自有资金及银行贷款</t>
  </si>
  <si>
    <t>需通过政府同意允许股权转让</t>
  </si>
  <si>
    <t>吉首市乾南产业园及高铁新城路网工程建设PPP项目</t>
  </si>
  <si>
    <t>北京大岳咨询有限责任公司       苏佳  13488683985</t>
  </si>
  <si>
    <t>第三批</t>
  </si>
  <si>
    <t>吉首市腾达经济建设投资有限责任公司</t>
  </si>
  <si>
    <t xml:space="preserve">中国铁路通信信号股份有限公司、中
铁第五勘察设计院集团有限公司联合体
</t>
  </si>
  <si>
    <t>资本金及银行贷款等合法融资方式</t>
  </si>
  <si>
    <t>吉首旅游公路</t>
  </si>
  <si>
    <t>湖南智埔建设有限公司
邹意18508495796</t>
  </si>
  <si>
    <t>贷款，到位12%</t>
  </si>
  <si>
    <t>吉首市海昇交通建设有限责任公司</t>
  </si>
  <si>
    <t>重庆财信基础设施投资集团有限公司</t>
  </si>
  <si>
    <t>资本金及银行融资</t>
  </si>
  <si>
    <t>民营</t>
  </si>
  <si>
    <t>吉首市创建国家级和省级园林城市园林绿化建设二期工程PPP项目</t>
  </si>
  <si>
    <t>北京大岳咨询有限责任公司 
朱卫勇18973219480</t>
  </si>
  <si>
    <t>环境保护</t>
  </si>
  <si>
    <t>贷款，到位80%</t>
  </si>
  <si>
    <t>吉首市园林绿化建设开发有限公司</t>
  </si>
  <si>
    <t>棕榈生态城镇发展股份有限公司</t>
  </si>
  <si>
    <t>吉首市乾州污水处理厂二期工艺调整及一期提标改造PPP项目</t>
  </si>
  <si>
    <t>无需融资</t>
  </si>
  <si>
    <t>2016/4/5</t>
  </si>
  <si>
    <t>湖南首创投资有限责任公司</t>
  </si>
  <si>
    <t>自有资金</t>
  </si>
  <si>
    <t>吉首市乾州污水处理厂二期配套管网及城市污水收集管网工程PPP项目</t>
  </si>
  <si>
    <t>采购阶段</t>
  </si>
  <si>
    <t>吉首市谷韵水务市政有限公司</t>
  </si>
  <si>
    <t>吉首市综合管廊一期工程PPP项目</t>
  </si>
  <si>
    <t>地下管廊</t>
  </si>
  <si>
    <t>实施阶段</t>
  </si>
  <si>
    <t>贷款申请中</t>
  </si>
  <si>
    <t>2015/3/6</t>
  </si>
  <si>
    <t>吉首华泰地下管廊投资建设有限责任公司</t>
  </si>
  <si>
    <t>中国铁路通信信号股份有限公司</t>
  </si>
  <si>
    <t>吉首市海绵城市（老城区）项目</t>
  </si>
  <si>
    <t>湖南省建筑设计院  
杨仕坤  13467539558</t>
  </si>
  <si>
    <t>市政</t>
  </si>
  <si>
    <t>DBFMT</t>
  </si>
  <si>
    <t>贷款，到位10%</t>
  </si>
  <si>
    <t>吉首市公用事业管理局</t>
  </si>
  <si>
    <t>中建五局土木工程有限公司
；上海宏信基础设施投资有限公司
；中机国际工程设计研究院有限责任公司
；泛华建设集团有限公司</t>
  </si>
  <si>
    <t>银行贷款等合法融资方式</t>
  </si>
  <si>
    <t>吉首市海绵城市（新城区）项目</t>
  </si>
  <si>
    <t>湖南省建筑设计院
杨仕坤13467539558</t>
  </si>
  <si>
    <t>乾州新城排水系统及路面提质改造子项目，采取DBFMT模式;吉首美术馆桥子项目，采取BFMT模式;棚户区安置房（光明社区部分）子项目，采取DBFOT模式</t>
  </si>
  <si>
    <t>乾州新城排水系统及路面提质改造项目及美术馆桥项目合作期限为15年；棚户区安置房（光明社区部分）项目合作期限为10年</t>
  </si>
  <si>
    <t>乾州新城排水系统及路面提质改造项目及美术馆桥项目运营期限为13.5年；棚户区安置房（光明社区部分）项目运营期限为8.5年</t>
  </si>
  <si>
    <t>乾州新城排水系统及路面提质改造项目及美术馆桥项目10%；；棚户区安置房（光明社区部分）项目20%</t>
  </si>
  <si>
    <t>中铁二十五局集团有限公司</t>
  </si>
  <si>
    <t>乾州新城排水系统及路面提质改造项目及美术馆桥项目90%；；棚户区安置房（光明社区部分）项目80%</t>
  </si>
  <si>
    <t>智慧吉首PPP项目</t>
  </si>
  <si>
    <t>江苏现代资产投资管理顾问有限公司
卢志刚18570660937</t>
  </si>
  <si>
    <t>科技</t>
  </si>
  <si>
    <t>2016/6</t>
  </si>
  <si>
    <t>吉首市吉智网络科技有限公司</t>
  </si>
  <si>
    <t>深圳市赛为智能股份有限公司</t>
  </si>
  <si>
    <t>吉首市城乡交通体系一体化建设及二环北连接线PPP项目</t>
  </si>
  <si>
    <t>北京大岳咨询有限责任公司
李庆琛
18210848893</t>
  </si>
  <si>
    <t>中国建筑第五工程局有限公司</t>
  </si>
  <si>
    <t>自有</t>
  </si>
  <si>
    <t>吉首市改善农村人居环境建设工程PPP项目</t>
  </si>
  <si>
    <t>湖南省建筑设计院
李景超18684949492</t>
  </si>
  <si>
    <t>DBFOT</t>
  </si>
  <si>
    <t>乡村绿道和传统村落子项目：15</t>
  </si>
  <si>
    <t>吉首市住房和城乡建设局</t>
  </si>
  <si>
    <t>启迪桑德环境资源股份有限公司</t>
  </si>
  <si>
    <t>吉首市保障性安居工程PPP项目</t>
  </si>
  <si>
    <t>保障性安居工程</t>
  </si>
  <si>
    <t>DBFOT模式</t>
  </si>
  <si>
    <t>公租房/廉租房部分项目合作期为15年；棚户区改造部分项目合作期为10年</t>
  </si>
  <si>
    <t>公租房/廉租房部分项目建设期为1.5万；棚户区改造部分项目建设期为2年</t>
  </si>
  <si>
    <t>公租房/廉租房部分项目运营为13.5万；棚户区改造部分项目运营期为8年</t>
  </si>
  <si>
    <t>公租房/廉租房部分项目运营为6.5%；棚户区改造部分为6.18%</t>
  </si>
  <si>
    <t>2015/03/22</t>
  </si>
  <si>
    <t>吉首市房地产管理局</t>
  </si>
  <si>
    <t>中铁八局集团有限公司</t>
  </si>
  <si>
    <t>“峒河-万溶江”河道及农村河道综合治理
工程PPP项目</t>
  </si>
  <si>
    <t>湖南省建筑设计院杨仕坤13467539558</t>
  </si>
  <si>
    <t>水利</t>
  </si>
  <si>
    <t>DBOT模式</t>
  </si>
  <si>
    <t>吉首市水利局</t>
  </si>
  <si>
    <t>中交天津航道局有限公司</t>
  </si>
  <si>
    <t>吉首经开区创新创业示范园标准厂房及配套工程PPP项目及乾南生物制药产业园PPP项目</t>
  </si>
  <si>
    <t>湖南省建筑设计院          李景超18684949492</t>
  </si>
  <si>
    <t>产业园</t>
  </si>
  <si>
    <t>中国一冶集团有限公司；首都建设投资引导基金管理（北京）有限公司</t>
  </si>
  <si>
    <t>乾南新能源机械制造产业园PPP项目</t>
  </si>
  <si>
    <t>标准厂房</t>
  </si>
  <si>
    <t>吉首经开区</t>
  </si>
  <si>
    <t>中冶天工集团有限公司；            光大富尊泰锋投资管理（上海）有限公司</t>
  </si>
  <si>
    <t>吉首市绕城公路（二期工程）PPP项目</t>
  </si>
  <si>
    <t>吉首市交通运输局</t>
  </si>
  <si>
    <t>太平洋建设集团有限公司</t>
  </si>
  <si>
    <t>吉首市乡村旅游公路工程、农村公路危桥改造及安保PPP项目</t>
  </si>
  <si>
    <t>中工武大设计研究有限公司
于雅红13638604534</t>
  </si>
  <si>
    <t>重庆交通建设（集团）有限责任公司（牵头方）、重庆西证渝富股权投资基金管理有限公司、重庆交通大学工程设计研究院有限公司</t>
  </si>
  <si>
    <t>股东资本金及融资</t>
  </si>
  <si>
    <t>吉首市小型农田水利、中小型水库建设PPP项目</t>
  </si>
  <si>
    <t>DBOT</t>
  </si>
  <si>
    <t>吉首市吉利水务建设有限责任公司</t>
  </si>
  <si>
    <t>中工国际工程股份有限公司</t>
  </si>
  <si>
    <t xml:space="preserve">吉首市交通出口通道路网工程PPP项目 </t>
  </si>
  <si>
    <t xml:space="preserve">吉首市停车场建设和城区、小区综合改造及物业管理PPP项目 </t>
  </si>
  <si>
    <t>小区改造项目合作期15年；停车场建设项目合作期20年</t>
  </si>
  <si>
    <t>小区改造项目运营期13年；停车场建设项目运营期18年</t>
  </si>
  <si>
    <t>吉首市保障性安居工程建设投资有限责任公司</t>
  </si>
  <si>
    <t>中冶天工集团有限公司、深圳市赛为智 能股份有限公司</t>
  </si>
  <si>
    <t>国企、民营</t>
  </si>
  <si>
    <t>吉首市东、西区路网工程PPP项目</t>
  </si>
  <si>
    <t>北京金准咨询有限责任公司
章雯15084706803</t>
  </si>
  <si>
    <t>建设-运营-移交（BOT）</t>
  </si>
  <si>
    <t>2016/8</t>
  </si>
  <si>
    <t>基金</t>
  </si>
  <si>
    <t xml:space="preserve">吉首市江河连通工程PPP项目、吉首市城乡供水
一体化PPP项目及吉首市大兴寨水库工程建设及移民安置PPP项目
</t>
  </si>
  <si>
    <t>北京大岳咨询有限责任公司
苏佳
13488683985</t>
  </si>
  <si>
    <t>市政/水利</t>
  </si>
  <si>
    <t>17/30</t>
  </si>
  <si>
    <t>2/3</t>
  </si>
  <si>
    <t>15/27</t>
  </si>
  <si>
    <t>吉首市吉利水务投资有限责任公司/吉首市供水总公司</t>
  </si>
  <si>
    <t>中国葛洲坝集团股份有限公司和中国葛洲坝集团第一工程有限公司联合体</t>
  </si>
  <si>
    <t>泸溪县</t>
  </si>
  <si>
    <t>泸溪县沅江风光带景区开发项目</t>
  </si>
  <si>
    <t>文化旅
游产业</t>
  </si>
  <si>
    <t>2016.11.7</t>
  </si>
  <si>
    <t>第一批</t>
  </si>
  <si>
    <t>泸溪县全域旅游投资有限责任公司</t>
  </si>
  <si>
    <t>湘西自治州荣盛旅游开发有限公司</t>
  </si>
  <si>
    <t>自筹、贷款</t>
  </si>
  <si>
    <t>到期无偿移交政府</t>
  </si>
  <si>
    <t>泸溪县浦市古镇景区旅游开发项目</t>
  </si>
  <si>
    <t>北京大岳咨询有限责任公司</t>
  </si>
  <si>
    <t>2016.7.7</t>
  </si>
  <si>
    <t>省部级</t>
  </si>
  <si>
    <t>泸溪县污水及垃圾处理环卫一体化</t>
  </si>
  <si>
    <t>公共基础设施</t>
  </si>
  <si>
    <t>BOT+TOT</t>
  </si>
  <si>
    <t>竞争性谈判</t>
  </si>
  <si>
    <t>2016.11.25</t>
  </si>
  <si>
    <t>2017.9.23</t>
  </si>
  <si>
    <t>改建</t>
  </si>
  <si>
    <t>泸溪县城市污水处理有限公司</t>
  </si>
  <si>
    <t>国有控股</t>
  </si>
  <si>
    <t>刘家滩新区综合开发PPP项目</t>
  </si>
  <si>
    <r>
      <t>北京金准</t>
    </r>
    <r>
      <rPr>
        <sz val="8"/>
        <color indexed="63"/>
        <rFont val="宋体"/>
        <family val="0"/>
      </rPr>
      <t>咨询有限责任公司</t>
    </r>
  </si>
  <si>
    <t>城市综合开发</t>
  </si>
  <si>
    <t>不超过6.37%</t>
  </si>
  <si>
    <t>2016.3.25</t>
  </si>
  <si>
    <t>部级</t>
  </si>
  <si>
    <t>泸溪县刘家滩新区建设投资有限责任公司</t>
  </si>
  <si>
    <t>自筹</t>
  </si>
  <si>
    <t>5年后在政府方同意的情况下转让</t>
  </si>
  <si>
    <t>泸溪县天桥山扶贫旅游区开发PPP项目</t>
  </si>
  <si>
    <t>湖南华伦咨询有限公司</t>
  </si>
  <si>
    <t>文化旅
游产业、交通基础设施</t>
  </si>
  <si>
    <t>泸溪县生态绿色旅游公路--游步道慢行系统PPP项目</t>
  </si>
  <si>
    <t>交通基础设施、
文化旅游产业</t>
  </si>
  <si>
    <t>2017.5.16</t>
  </si>
  <si>
    <t>泸溪恒达交通旅游投资建设有限责任公司</t>
  </si>
  <si>
    <t>浙江凯胜园林市政建设有限公司/诺安资本管理有限公司</t>
  </si>
  <si>
    <t>20及60</t>
  </si>
  <si>
    <t>国企上市公司的全资子公司</t>
  </si>
  <si>
    <t>项目合作期内在政府允许的前提下进行股权转让；合作期结束到期无偿移交</t>
  </si>
  <si>
    <t>泸溪县乡村供水一体化水利PPP项目</t>
  </si>
  <si>
    <t>水利、公共事业</t>
  </si>
  <si>
    <t>准备阶段</t>
  </si>
  <si>
    <t>泸溪县增源水利建设投资公司</t>
  </si>
  <si>
    <t>泸溪县职教城与文体发展中心PPP项目</t>
  </si>
  <si>
    <t>文化教育</t>
  </si>
  <si>
    <t>泸溪县开元投资公司</t>
  </si>
  <si>
    <t>凤凰县</t>
  </si>
  <si>
    <t>凤凰县海绵城市建设PPP项目</t>
  </si>
  <si>
    <t>华伦咨询</t>
  </si>
  <si>
    <t>海绵城市、水利</t>
  </si>
  <si>
    <t>DFBOT</t>
  </si>
  <si>
    <t>根据凤凰县城市总体规划、绿地规划、水系规划等规划要求，结合项目客观实际情况，凤凰县海绵城市建设项目涉及城市水系、湿地保护、城市道路、城市绿地与广场等领域，包括七大子项目：凤凰县河湖连通城市防洪工程、凤凰县湿地公园建设工程、新区城市排洪工程项目、生态文化公园基础设施建设项目、新区道路海绵体系建设项目、新区海绵体系综合配套设施建设项目、海绵城市区域内土地涵养保护（绿地系统建设）项目。凤凰县海绵城市建设项目总投资约200723.26万元，包括建设投资189747.26万元（其中工程费用164315.12万元，工程建设其他费用8182.39万元，预备费17249.75万元），建设期利息10976万元。其中地方财政筹措出资资金12144.65万元，占比6%，引入社会资本188578.61万元，占比94%。</t>
  </si>
  <si>
    <t>…</t>
  </si>
  <si>
    <t>新增</t>
  </si>
  <si>
    <t>凤凰县城市建设投资开发有限责任公司</t>
  </si>
  <si>
    <t>湖南省凤凰县-凤凰旅游基础设施及转型升级建设PPP项目</t>
  </si>
  <si>
    <t>市政工程-&gt;市政道路</t>
  </si>
  <si>
    <t>RBOT</t>
  </si>
  <si>
    <t>根据凤凰县整体规划和项目的《学府路（凤凰县文化旅游扶贫产业园道路）工程可行性研究报告》《凤凰古城旅游保护设施建设项目二期工程可行性研究报告》，本项目的建设内容为镇竿大道（原学府路）工程和凤凰古城旅游保护设施建设项目二期，包括生态旅游停车场的新建、旅游通道（道路、隧道等）的提质改造、旅游通道的管网设施建设等。项目总投资估算为10.19亿元，其中镇竿大道投资约5.19亿元，凤凰古城旅游保护设施建设项目二期投资约为5亿元。</t>
  </si>
  <si>
    <t>2016.8.31</t>
  </si>
  <si>
    <t>中铁二十五局</t>
  </si>
  <si>
    <t>基金参股</t>
  </si>
  <si>
    <t>国有企业</t>
  </si>
  <si>
    <t>凤凰县全域旅游基础设施建设PPP项目</t>
  </si>
  <si>
    <t>旅游-&gt;文化旅游</t>
  </si>
  <si>
    <t>DBOT、ROT</t>
  </si>
  <si>
    <t>本项目主要包括凤凰县农村旅游公路建设项目、凤凰县饮马江湿地综合整治工程、山江镇特色小镇建设工程、凤凰县主城区风貌综合整治项目、凤凰县旅游公路沿线景观提质建设工程以及凤凰县全域旅游游客服务体系建设项目。投资规模２０.６０亿元，项目资本金暂定为总投资的30%（约为6．2３亿元），其中凤凰县路安交通旅游建设投资有限责任公司作为政府方出资代表，出资1.25亿元，占股20%，社会资本方出资4.98亿元，占股80%。除项目资本金外，其余70%资金（14.37亿元）由项目公司融资解决。合作期拟定为15年，其中建设期2年，运营期13年。</t>
  </si>
  <si>
    <t>存量+新建</t>
  </si>
  <si>
    <t>凤凰县路安交通旅游建设投资有限公司</t>
  </si>
  <si>
    <t>东方园林联合体</t>
  </si>
  <si>
    <t>自有资金+银行融资</t>
  </si>
  <si>
    <t>凤凰县城乡给排水工程PPP项目</t>
  </si>
  <si>
    <t>市政工程-&gt;其他</t>
  </si>
  <si>
    <t>BOT,BOOT</t>
  </si>
  <si>
    <t>本项目建设内容主要包括10个乡镇的污水处理及配套管网建设和凤凰县城区污水处理配套管网工程，10个乡镇的自来水厂及供水管网建设、城区第二水厂和凤凰县城区供水管网工程，麻冲乡等4个乡域、舒家塘村等8个传统村落、长潭岗景区等5个重要景区及雄龙村等10个重点村落给排水工程。项目总投资9．87亿元，其中：资本金3.01亿元，政府出资0.45亿元，占比15%，中标社会资本出资2.56亿元，占比85%，其余6.86亿元通过银行贷款筹集。合作期拟定为30年，其中建设期3年，运营期27年</t>
  </si>
  <si>
    <t>凤凰县夯实城乡基础建设有限责任公司</t>
  </si>
  <si>
    <t>北京首创股份有限公司</t>
  </si>
  <si>
    <t>上市公司</t>
  </si>
  <si>
    <t>凤凰县智慧城市建设PPP项目</t>
  </si>
  <si>
    <t>科技－智慧城市</t>
  </si>
  <si>
    <t>1（一期）</t>
  </si>
  <si>
    <t>采购</t>
  </si>
  <si>
    <t>本项目采用整体打包，分期推进的方式实施。项目分三期进行，其中一期建设投资约3.18亿元，建设期1年，建设内容包括云数据中心工程、大数据平台工程、地理信息共享平台工程、市民服务门户工程、智慧政务工程、智慧交通工程、智慧旅游工程、智慧教育工程共8项内容。二期、三期建设工程将根据需求陆续开展。项目前期投资114792.93万元，其中建设投资109093.00万元，建设期利息5699.93万元，运营维护期间考虑设备和软件更新升级，设备和软件更新升级投资86179.00万元，项目整体实施总投资约200971.93万元。</t>
  </si>
  <si>
    <t>凤凰县展凤投资有限责任公司</t>
  </si>
  <si>
    <t>湖南省凤凰县西线旅游景区服务设施建设项目</t>
  </si>
  <si>
    <t>旅游-&gt;生态旅游</t>
  </si>
  <si>
    <t>根据《凤凰国家级风景名胜区总体规划（2015）版》，《凤凰历史文化名城保护规划》，主要包括凤凰县黄丝桥古城景区、拉毫营盘景区、天龙峡景区、舒家塘景区、长潭岗水库黑潭营、地潭江及长潭岗水库沿岸局部土地、局部水上交通开发及水上游览等休闲项目开发；并在各景区内新建道路、广场、绿化、消防、环保等配套设施及全区域综合旅游服务配套等。项目建设期9年，项目合作景区特许运营期为40年（含建设期）水上交通及游览项目特许运营期为30年（含建设期）。项目建设投资总额为102,675万元</t>
  </si>
  <si>
    <t>暂未签署</t>
  </si>
  <si>
    <t>凤凰县城市建设投资开发管理办公室</t>
  </si>
  <si>
    <t>湖南华夏投资集团有限公司</t>
  </si>
  <si>
    <t>有限责任公司</t>
  </si>
  <si>
    <t>凤凰县旅游服务设施建设（三期）PPP项目</t>
  </si>
  <si>
    <t xml:space="preserve"> 旅游-&gt;旅游配套设施 </t>
  </si>
  <si>
    <t>凤凰县旅游服务设施建设（三期）PPP项目，包括凤凰县民族文化会展厅建设、凤凰县民族特色旅游接待中心建设、廖家桥镇栖凤汽车营地建设三个子项目。项目总投资为95300.28万元，其中凤凰县民族文化会展厅建设项目投资10286.06万元；凤凰县民族特色旅游接待中心建设项目投资41189.80万元；廖家桥镇栖凤汽车营地建设项目投资43824.42万元。本项目资本金为19200.28万元，约占总投资的20%，其中政府方出资3840.06万元，占股20%，社会资本方出资15360.22万元，占股80%。合作期拟定为15年，其中建设期3年，运营期12年。</t>
  </si>
  <si>
    <t>凤凰县智慧停车场及配套工程建设PPP项目</t>
  </si>
  <si>
    <t>市政工程-&gt;停车场</t>
  </si>
  <si>
    <t>凤凰县智慧停车场及配套工程建设PPP项目总用地面积212293平方米(318.28亩)，建设内容包括新 建民俗园停车场、栗湾立体车库、桔园路立体车库、凤凰南路立体车库及配套设施工程。项目建成后，总停车位为2050个。民俗园停车场用地面积42.6亩，停车位1000个，其中地下停车位600个，地面生态停车位400个。本项目总投资约为60591.31万元，其股权交易结构为项目公司资本金为18171.31万元，政府方出资 3634.26 万元，占比 20%；社会资本出资 14537.05 万元，占比 80%。由最终中标的社会资本方与政府方按照 80%∶20% 的股比组建项目公司，出资建设。</t>
  </si>
  <si>
    <t>花垣县</t>
  </si>
  <si>
    <t>湖南省湘西自治州花垣县环境综合治理PPP项目</t>
  </si>
  <si>
    <t xml:space="preserve">污水处理 </t>
  </si>
  <si>
    <t>BOT+O&amp;M</t>
  </si>
  <si>
    <t>贷款  资金暂未到位</t>
  </si>
  <si>
    <t>股东协议：2017年8月25日  补充协议：2017年10月9日  框架协议：2017年8月4日  合作协议：2017年9月25日</t>
  </si>
  <si>
    <t xml:space="preserve">存量+新建 </t>
  </si>
  <si>
    <t xml:space="preserve">第四批次省级示范项目 </t>
  </si>
  <si>
    <t>第四批次</t>
  </si>
  <si>
    <t>花垣县城乡农业综合开发投资有限公司</t>
  </si>
  <si>
    <t>分红</t>
  </si>
  <si>
    <t>广西博世科环保科技股份有限公司</t>
  </si>
  <si>
    <t>自有资金和债务融资</t>
  </si>
  <si>
    <t>民营控股</t>
  </si>
  <si>
    <t>湖南省湘西自治州花垣县狮子头陵园PPP项目</t>
  </si>
  <si>
    <t>社会保障→殡葬</t>
  </si>
  <si>
    <t>合作协议签订时间：2017年7月17日  股东协议及补充协议签订时间：2017年8月17日</t>
  </si>
  <si>
    <t xml:space="preserve">新建 </t>
  </si>
  <si>
    <t>县示范</t>
  </si>
  <si>
    <t>花垣县狮子头陵园建设投资开发有限责任公司</t>
  </si>
  <si>
    <t>福建普尔泰集团有限公司</t>
  </si>
  <si>
    <t>花垣县城乡环卫一体化PPP项目</t>
  </si>
  <si>
    <t xml:space="preserve">生态建设和环境保护综合治理 </t>
  </si>
  <si>
    <t>框架协议：2017年9月5日  合作协议：2017年9月5日</t>
  </si>
  <si>
    <t xml:space="preserve">第三批次省级示范项目 </t>
  </si>
  <si>
    <t>第三批次</t>
  </si>
  <si>
    <t>花垣县城镇垃圾处理责任有限公司</t>
  </si>
  <si>
    <t>中联重科股份有限公司</t>
  </si>
  <si>
    <t>花垣县城乡一体化一期工程PPP项目</t>
  </si>
  <si>
    <t>人和人律师事务所</t>
  </si>
  <si>
    <t>城镇综合开发，城镇化建设</t>
  </si>
  <si>
    <t>暂未签订正式合同</t>
  </si>
  <si>
    <t xml:space="preserve">第二批次省级示范项目 </t>
  </si>
  <si>
    <t>第二批次</t>
  </si>
  <si>
    <t>花垣县保障性住房建设发展有限责任公司</t>
  </si>
  <si>
    <t>中国水利水电八局</t>
  </si>
  <si>
    <t>城乡一体化建设项目二期工程（湘西边城风情小镇旅游开发项目）PPP项目</t>
  </si>
  <si>
    <t>文化旅游</t>
  </si>
  <si>
    <t>BOOT</t>
  </si>
  <si>
    <t>湘西边城风情小镇旅游开发有限责任公司</t>
  </si>
  <si>
    <t>正在采购招标</t>
  </si>
  <si>
    <t>通过资格预审的均为央企或国企</t>
  </si>
  <si>
    <t>花垣县干线公路PPP项目</t>
  </si>
  <si>
    <t>交通运输，二级公路</t>
  </si>
  <si>
    <t>框架协议：2017年10月19日</t>
  </si>
  <si>
    <t>花垣国有资产投资经营有限公司</t>
  </si>
  <si>
    <t>湖南建工交通建设有限公司</t>
  </si>
  <si>
    <t>花垣县国家级农业园区及紫霞湖景区交通建设PPP项目</t>
  </si>
  <si>
    <t>交通运输，其他</t>
  </si>
  <si>
    <t>花垣县交通建设项目有限责任公司</t>
  </si>
  <si>
    <t>保靖县</t>
  </si>
  <si>
    <t>保靖县吕洞山五行苗寨保护开发PPP项目</t>
  </si>
  <si>
    <t>北京大岳咨询公司</t>
  </si>
  <si>
    <t>旅游</t>
  </si>
  <si>
    <t>保靖县“酉水明珠”工程（四方城遗址保护与开发项目）PPP项目</t>
  </si>
  <si>
    <t>城镇综合开发</t>
  </si>
  <si>
    <t>古丈县</t>
  </si>
  <si>
    <t>古丈县古阳河综合治理 PPP 项目</t>
  </si>
  <si>
    <t>北京大岳</t>
  </si>
  <si>
    <t>水利及环境保护</t>
  </si>
  <si>
    <t>项目准备阶段</t>
  </si>
  <si>
    <t>资本金比例25%，其余75%进行项目融资</t>
  </si>
  <si>
    <t>2016.08.18</t>
  </si>
  <si>
    <t>古丈县水利建设投资有限责任公司</t>
  </si>
  <si>
    <t>22年后转让给政府</t>
  </si>
  <si>
    <t xml:space="preserve">古丈县城市扩容路网及配套立体停车场建设 PPP 项目 </t>
  </si>
  <si>
    <t>交通运输及市政基础设施</t>
  </si>
  <si>
    <t>资本金比例20%，其余80%进行项目融资</t>
  </si>
  <si>
    <t xml:space="preserve">古丈县新城建设开发有限责任公司 </t>
  </si>
  <si>
    <t>23年后转让给政府</t>
  </si>
  <si>
    <t>古丈县栖凤湖旅游基础设施及康养基地建设 PPP 项目</t>
  </si>
  <si>
    <t>旅游及养老</t>
  </si>
  <si>
    <t>资本金比例30%，其余70%进行项目融资</t>
  </si>
  <si>
    <t>2016.03.09</t>
  </si>
  <si>
    <t xml:space="preserve">古丈县栖凤湖开发有限责任公司 </t>
  </si>
  <si>
    <t>古丈县古罗大道PPP项目</t>
  </si>
  <si>
    <t>城市扩容和基础设施建设</t>
  </si>
  <si>
    <t>2016.03.07</t>
  </si>
  <si>
    <t>2017.04.17</t>
  </si>
  <si>
    <t>15年后转让给政府</t>
  </si>
  <si>
    <t>古丈县城乡供水一体化PPP项目</t>
  </si>
  <si>
    <t>中招国际</t>
  </si>
  <si>
    <t>城乡供排水一体化</t>
  </si>
  <si>
    <t>资本金比例10%，其余90%进行项目融资</t>
  </si>
  <si>
    <t>2016.10.07、8</t>
  </si>
  <si>
    <t>2017.08.07</t>
  </si>
  <si>
    <t>县级</t>
  </si>
  <si>
    <t>古丈县工业集中区管理委员会</t>
  </si>
  <si>
    <t>30年后转让给政府</t>
  </si>
  <si>
    <t>永顺县</t>
  </si>
  <si>
    <t>永顺世界民族文化旅游综合开发项目</t>
  </si>
  <si>
    <t>改扩建和新建</t>
  </si>
  <si>
    <t>财政部PPP信息平台</t>
  </si>
  <si>
    <t>第四批省级</t>
  </si>
  <si>
    <t>该项目投资规模过大、政府正在加紧准备，采取产业基金的模式实施落地</t>
  </si>
  <si>
    <t>污水处理厂网一体化建设</t>
  </si>
  <si>
    <t>江苏现代资产投资管理顾问有限公司</t>
  </si>
  <si>
    <t>O&amp;M +
BOT</t>
  </si>
  <si>
    <t>资格预期审+公开招标</t>
  </si>
  <si>
    <t>融资部分占总投资的70%</t>
  </si>
  <si>
    <t>≤5.88</t>
  </si>
  <si>
    <t>财政部PPP信息平</t>
  </si>
  <si>
    <t>县经建投</t>
  </si>
  <si>
    <t>湖南永清水务有限公司</t>
  </si>
  <si>
    <t>PPP项目合同生效之日起5年内、不得转让</t>
  </si>
  <si>
    <t>公共卫生服务中心</t>
  </si>
  <si>
    <t>湖南智埔建设有限公司</t>
  </si>
  <si>
    <t>医疗</t>
  </si>
  <si>
    <t>BTO</t>
  </si>
  <si>
    <t>融资部分占总投资的75%</t>
  </si>
  <si>
    <t>2017
-8-29</t>
  </si>
  <si>
    <t>珠海和佳医疗设备股份有限公司</t>
  </si>
  <si>
    <t>溪州大道、司城西路、溪州隧道及溪州新城地下综合管廊</t>
  </si>
  <si>
    <t>湖南华伦咨有限公司</t>
  </si>
  <si>
    <t>融资部分约占总投资的80%</t>
  </si>
  <si>
    <t>溪州新城建设投资有限公司</t>
  </si>
  <si>
    <t>湖南建工集团有限公司</t>
  </si>
  <si>
    <t>国有</t>
  </si>
  <si>
    <t>项目开工日起3年内、任何一方不得转</t>
  </si>
  <si>
    <t>县人民医院整体搬迁</t>
  </si>
  <si>
    <t>卫生</t>
  </si>
  <si>
    <t>龙山县</t>
  </si>
  <si>
    <t>八面山生态旅游综合开发PPP项目</t>
  </si>
  <si>
    <t>旅游行业</t>
  </si>
  <si>
    <t>资格预审+公开招标</t>
  </si>
  <si>
    <t>项目公司贷款融资，进度0%。</t>
  </si>
  <si>
    <t>≤6.37</t>
  </si>
  <si>
    <t>2016.8.22</t>
  </si>
  <si>
    <t>财政部PPP项目综合信息平台库</t>
  </si>
  <si>
    <t>龙山县智慧城市建设（一期）PPP项目</t>
  </si>
  <si>
    <t>贷款0%</t>
  </si>
  <si>
    <t>2016.5.1</t>
  </si>
  <si>
    <t>2017.3.17</t>
  </si>
  <si>
    <t>龙山县强发国有资产经营有限责任公司</t>
  </si>
  <si>
    <t>湖南省建筑工程集团总公司</t>
  </si>
  <si>
    <t>不转让</t>
  </si>
  <si>
    <t>龙山县果利河综合整治PPP工程</t>
  </si>
  <si>
    <t>贷款，50%</t>
  </si>
  <si>
    <t>2016.8.2</t>
  </si>
  <si>
    <t>2016.12.2</t>
  </si>
  <si>
    <t>龙山县龙元水利水电有限责任公司</t>
  </si>
  <si>
    <t>湖南建筑工程集团总公</t>
  </si>
  <si>
    <t>贷款</t>
  </si>
  <si>
    <t>里耶镇麦茶大道建设运营PPP项目</t>
  </si>
  <si>
    <t>道路改扩建</t>
  </si>
  <si>
    <t>改建-运营-移交（ROT）</t>
  </si>
  <si>
    <t>2017.2.23</t>
  </si>
  <si>
    <t>龙山县里耶古城旅游投资经营有限责任公司</t>
  </si>
  <si>
    <t>40</t>
  </si>
  <si>
    <t xml:space="preserve">分红 </t>
  </si>
  <si>
    <t>湖南省第四工程有限公司</t>
  </si>
  <si>
    <t>金融机构融资</t>
  </si>
  <si>
    <t>运营期前4年可以转让部分，5～6年可以转让部分，7～8年可以转让全部。</t>
  </si>
  <si>
    <t>504.68</t>
  </si>
  <si>
    <t>龙山工业集中区标准厂房（二期）建设PPP项目</t>
  </si>
  <si>
    <t>基础设施</t>
  </si>
  <si>
    <t>贷款，0%</t>
  </si>
  <si>
    <t>未签约</t>
  </si>
  <si>
    <t>龙山县工业园管理委员会</t>
  </si>
  <si>
    <t>湖南省第六工程有限公司</t>
  </si>
  <si>
    <t>运营期满5年后转让给符合条件的第三方</t>
  </si>
  <si>
    <t>龙山县乌龙山大峡谷景区建设PPP项目</t>
  </si>
  <si>
    <t>龙山县旅游和文化广电新闻局</t>
  </si>
  <si>
    <t>湖南省第五工程有限公司</t>
  </si>
  <si>
    <t>龙山县第一、第三中学及民族路二期建设PPP项目</t>
  </si>
  <si>
    <t xml:space="preserve">9.30
</t>
  </si>
  <si>
    <t>教育</t>
  </si>
  <si>
    <t>≤6.5</t>
  </si>
  <si>
    <t>2017.5.9</t>
  </si>
  <si>
    <t>龙山县教育建设投资有限责任公司</t>
  </si>
  <si>
    <t>经龙山县人民政府批准，第四年至第五年可转让部分股权，但需保持项目公司控股权，第六年起可转让剩余部分或全部股权。受让方应满足 PPP 项目合同约定的技术能力、财务信用、
运营经验等基本条件，并以书面形式明确继承原股东在项目公司项下
的权利及义务。</t>
  </si>
  <si>
    <t>龙山县城区中小学及幼儿园建设PPP项目</t>
  </si>
  <si>
    <t xml:space="preserve">6.80
</t>
  </si>
  <si>
    <t>高铁新区基础设施建设运营PPP项目</t>
  </si>
  <si>
    <t>湖南省建筑设计院有限公司</t>
  </si>
  <si>
    <t>证对接银行</t>
  </si>
  <si>
    <t>≤5.88%</t>
  </si>
  <si>
    <t>2017、3</t>
  </si>
  <si>
    <t>高铁新区建设投资开发有限责任公司</t>
  </si>
  <si>
    <t>中建国际投资（中国）有限公司、中建国际工程有限公司</t>
  </si>
  <si>
    <t>中外合资企业</t>
  </si>
  <si>
    <t>经人民政府书面同意其受让方须具备相应的履约能力及资格方可进行股权转让</t>
  </si>
  <si>
    <t>龙山县城市新区综合开发建设PPP项目</t>
  </si>
  <si>
    <t>交通、水利、环保</t>
  </si>
  <si>
    <t>≦6.5</t>
  </si>
  <si>
    <t>≦6.37</t>
  </si>
  <si>
    <t>2017.2.1</t>
  </si>
  <si>
    <t>龙山县城市建设投资开发有限公司</t>
  </si>
  <si>
    <t>社会资本在运营期开始的第一年至第五年不得向第三方转让项目公司股权。运营期第六年起，经龙山县政府书面批准可向第三方转让部分或者全部股权，受让方应满足PPP合作合同约定的技术能力、财务信用、运营经验等基本条件，并以书面形式明确继承原股东在项目公司项下的权利及义务</t>
  </si>
  <si>
    <t>龙山县光伏发电扶贫项目</t>
  </si>
  <si>
    <t>湖南省国际工程咨询中心有限公司</t>
  </si>
  <si>
    <t>能源</t>
  </si>
  <si>
    <t>2017.3.1</t>
  </si>
  <si>
    <t>龙山县人民政府</t>
  </si>
  <si>
    <t>龙山大道（G353公路扩建）PPP项目</t>
  </si>
  <si>
    <t>识别</t>
  </si>
  <si>
    <t>≦5.88</t>
  </si>
  <si>
    <t>未入库</t>
  </si>
  <si>
    <t>龙山县交通运输局</t>
  </si>
  <si>
    <t>龙山县城乡安全饮水PPP</t>
  </si>
  <si>
    <t>2017
0701</t>
  </si>
  <si>
    <t>未进库</t>
  </si>
  <si>
    <t>待定</t>
  </si>
  <si>
    <t>龙山县城乡环境综合治理PPP项目</t>
  </si>
  <si>
    <t>龙山县惹巴拉土家田园综合体生态旅游扶贫PPP项目</t>
  </si>
  <si>
    <t>田园综合体</t>
  </si>
  <si>
    <t>DBOT+TOT</t>
  </si>
  <si>
    <t>银行贷款、0%</t>
  </si>
  <si>
    <t>惹巴拉旅游投资有限责任公司</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</si>
</sst>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yyyy/m/d;@"/>
    <numFmt numFmtId="179" formatCode="0.0000_ "/>
    <numFmt numFmtId="180" formatCode="0.0_ "/>
    <numFmt numFmtId="181" formatCode="0.0%"/>
    <numFmt numFmtId="182" formatCode="yyyy&quot;年&quot;m&quot;月&quot;;@"/>
    <numFmt numFmtId="183" formatCode="0.00_);\(0.00\)"/>
    <numFmt numFmtId="184" formatCode="0.00_);[Red]\(0.00\)"/>
  </numFmts>
  <fonts count="49">
    <font>
      <sz val="11"/>
      <color indexed="8"/>
      <name val="宋体"/>
      <family val="0"/>
    </font>
    <font>
      <sz val="11"/>
      <name val="宋体"/>
      <family val="0"/>
    </font>
    <font>
      <sz val="14"/>
      <color indexed="8"/>
      <name val="黑体"/>
      <family val="3"/>
    </font>
    <font>
      <sz val="8"/>
      <color indexed="8"/>
      <name val="宋体"/>
      <family val="0"/>
    </font>
    <font>
      <sz val="20"/>
      <color indexed="8"/>
      <name val="黑体"/>
      <family val="3"/>
    </font>
    <font>
      <b/>
      <sz val="8"/>
      <color indexed="8"/>
      <name val="宋体"/>
      <family val="0"/>
    </font>
    <font>
      <b/>
      <sz val="9"/>
      <name val="宋体"/>
      <family val="0"/>
    </font>
    <font>
      <sz val="9"/>
      <name val="宋体"/>
      <family val="0"/>
    </font>
    <font>
      <sz val="9"/>
      <color indexed="57"/>
      <name val="宋体"/>
      <family val="0"/>
    </font>
    <font>
      <sz val="8"/>
      <color indexed="57"/>
      <name val="宋体"/>
      <family val="0"/>
    </font>
    <font>
      <sz val="8"/>
      <name val="宋体"/>
      <family val="0"/>
    </font>
    <font>
      <sz val="12"/>
      <color indexed="10"/>
      <name val="宋体"/>
      <family val="0"/>
    </font>
    <font>
      <sz val="8"/>
      <color indexed="8"/>
      <name val="仿宋"/>
      <family val="3"/>
    </font>
    <font>
      <sz val="8"/>
      <color indexed="8"/>
      <name val="Arial"/>
      <family val="2"/>
    </font>
    <font>
      <sz val="8"/>
      <color indexed="8"/>
      <name val="SimSun"/>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sz val="1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8"/>
      <color indexed="63"/>
      <name val="宋体"/>
      <family val="0"/>
    </font>
    <font>
      <sz val="9"/>
      <name val="Calibri"/>
      <family val="0"/>
    </font>
    <font>
      <sz val="8"/>
      <color theme="1"/>
      <name val="Calibri"/>
      <family val="0"/>
    </font>
    <font>
      <b/>
      <sz val="8"/>
      <color theme="1"/>
      <name val="Calibri"/>
      <family val="0"/>
    </font>
    <font>
      <sz val="8"/>
      <color rgb="FF000000"/>
      <name val="宋体"/>
      <family val="0"/>
    </font>
    <font>
      <sz val="9"/>
      <color rgb="FF00B050"/>
      <name val="Calibri"/>
      <family val="0"/>
    </font>
    <font>
      <sz val="8"/>
      <color indexed="8"/>
      <name val="Calibri"/>
      <family val="0"/>
    </font>
    <font>
      <sz val="8"/>
      <color rgb="FF00B050"/>
      <name val="Calibri"/>
      <family val="0"/>
    </font>
    <font>
      <sz val="8"/>
      <name val="Calibri"/>
      <family val="0"/>
    </font>
    <font>
      <sz val="8"/>
      <color rgb="FF00B050"/>
      <name val="宋体"/>
      <family val="0"/>
    </font>
    <font>
      <b/>
      <sz val="8"/>
      <color indexed="8"/>
      <name val="Calibri"/>
      <family val="0"/>
    </font>
    <font>
      <sz val="12"/>
      <color rgb="FFFF0000"/>
      <name val="宋体"/>
      <family val="0"/>
    </font>
    <font>
      <sz val="8"/>
      <color rgb="FF000000"/>
      <name val="仿宋"/>
      <family val="3"/>
    </font>
    <font>
      <sz val="8"/>
      <color rgb="FF000000"/>
      <name val="SimSun"/>
      <family val="0"/>
    </font>
    <font>
      <b/>
      <sz val="8"/>
      <name val="宋体"/>
      <family val="2"/>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style="thin"/>
      <right style="thin"/>
      <top>
        <color indexed="63"/>
      </top>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5" fillId="0" borderId="0">
      <alignment/>
      <protection/>
    </xf>
    <xf numFmtId="0" fontId="0" fillId="2" borderId="2" applyNumberFormat="0" applyFont="0" applyAlignment="0" applyProtection="0"/>
    <xf numFmtId="0" fontId="22" fillId="7"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0" fillId="0" borderId="0">
      <alignment vertical="center"/>
      <protection/>
    </xf>
    <xf numFmtId="0" fontId="24" fillId="0" borderId="3" applyNumberFormat="0" applyFill="0" applyAlignment="0" applyProtection="0"/>
    <xf numFmtId="0" fontId="16" fillId="0" borderId="4" applyNumberFormat="0" applyFill="0" applyAlignment="0" applyProtection="0"/>
    <xf numFmtId="0" fontId="22" fillId="6" borderId="0" applyNumberFormat="0" applyBorder="0" applyAlignment="0" applyProtection="0"/>
    <xf numFmtId="0" fontId="19" fillId="0" borderId="5" applyNumberFormat="0" applyFill="0" applyAlignment="0" applyProtection="0"/>
    <xf numFmtId="0" fontId="22" fillId="6" borderId="0" applyNumberFormat="0" applyBorder="0" applyAlignment="0" applyProtection="0"/>
    <xf numFmtId="0" fontId="23" fillId="8" borderId="6" applyNumberFormat="0" applyAlignment="0" applyProtection="0"/>
    <xf numFmtId="0" fontId="33" fillId="8" borderId="1" applyNumberFormat="0" applyAlignment="0" applyProtection="0"/>
    <xf numFmtId="0" fontId="15" fillId="9" borderId="7" applyNumberFormat="0" applyAlignment="0" applyProtection="0"/>
    <xf numFmtId="0" fontId="0" fillId="2" borderId="0" applyNumberFormat="0" applyBorder="0" applyAlignment="0" applyProtection="0"/>
    <xf numFmtId="0" fontId="22" fillId="10" borderId="0" applyNumberFormat="0" applyBorder="0" applyAlignment="0" applyProtection="0"/>
    <xf numFmtId="0" fontId="32" fillId="0" borderId="8" applyNumberFormat="0" applyFill="0" applyAlignment="0" applyProtection="0"/>
    <xf numFmtId="0" fontId="26" fillId="0" borderId="9" applyNumberFormat="0" applyFill="0" applyAlignment="0" applyProtection="0"/>
    <xf numFmtId="0" fontId="31" fillId="4" borderId="0" applyNumberFormat="0" applyBorder="0" applyAlignment="0" applyProtection="0"/>
    <xf numFmtId="0" fontId="29" fillId="11" borderId="0" applyNumberFormat="0" applyBorder="0" applyAlignment="0" applyProtection="0"/>
    <xf numFmtId="0" fontId="0" fillId="12" borderId="0" applyNumberFormat="0" applyBorder="0" applyAlignment="0" applyProtection="0"/>
    <xf numFmtId="0" fontId="22"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22" fillId="16" borderId="0" applyNumberFormat="0" applyBorder="0" applyAlignment="0" applyProtection="0"/>
    <xf numFmtId="0" fontId="0" fillId="14" borderId="0" applyNumberFormat="0" applyBorder="0" applyAlignment="0" applyProtection="0"/>
    <xf numFmtId="0" fontId="22" fillId="17" borderId="0" applyNumberFormat="0" applyBorder="0" applyAlignment="0" applyProtection="0"/>
    <xf numFmtId="0" fontId="22" fillId="7" borderId="0" applyNumberFormat="0" applyBorder="0" applyAlignment="0" applyProtection="0"/>
    <xf numFmtId="0" fontId="0" fillId="3" borderId="0" applyNumberFormat="0" applyBorder="0" applyAlignment="0" applyProtection="0"/>
    <xf numFmtId="0" fontId="22" fillId="3" borderId="0" applyNumberFormat="0" applyBorder="0" applyAlignment="0" applyProtection="0"/>
    <xf numFmtId="0" fontId="0" fillId="0" borderId="0">
      <alignment vertical="center"/>
      <protection/>
    </xf>
    <xf numFmtId="0" fontId="0" fillId="0" borderId="0">
      <alignment vertical="center"/>
      <protection/>
    </xf>
    <xf numFmtId="0" fontId="25" fillId="0" borderId="0">
      <alignment vertical="center"/>
      <protection/>
    </xf>
  </cellStyleXfs>
  <cellXfs count="132">
    <xf numFmtId="0" fontId="0" fillId="0" borderId="0" xfId="0" applyAlignment="1">
      <alignment vertical="center"/>
    </xf>
    <xf numFmtId="176" fontId="2"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176" fontId="3" fillId="0" borderId="0" xfId="0" applyNumberFormat="1" applyFont="1" applyAlignment="1">
      <alignment horizontal="center" vertical="center" wrapText="1"/>
    </xf>
    <xf numFmtId="176" fontId="4" fillId="0" borderId="10" xfId="0" applyNumberFormat="1" applyFont="1" applyBorder="1" applyAlignment="1">
      <alignment horizontal="center" vertical="center" wrapText="1"/>
    </xf>
    <xf numFmtId="176" fontId="5" fillId="0" borderId="11" xfId="0" applyNumberFormat="1" applyFont="1" applyBorder="1" applyAlignment="1">
      <alignment horizontal="center" vertical="center" wrapText="1"/>
    </xf>
    <xf numFmtId="176" fontId="5" fillId="0" borderId="12" xfId="0" applyNumberFormat="1" applyFont="1" applyBorder="1" applyAlignment="1">
      <alignment horizontal="center" vertical="center" wrapText="1"/>
    </xf>
    <xf numFmtId="176" fontId="5" fillId="0" borderId="13" xfId="0" applyNumberFormat="1" applyFont="1" applyBorder="1" applyAlignment="1">
      <alignment horizontal="center" vertical="center" wrapText="1"/>
    </xf>
    <xf numFmtId="176" fontId="3" fillId="0" borderId="14" xfId="0" applyNumberFormat="1" applyFont="1" applyBorder="1" applyAlignment="1">
      <alignment horizontal="center" vertical="center" wrapText="1"/>
    </xf>
    <xf numFmtId="176" fontId="3" fillId="0" borderId="15"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176" fontId="6" fillId="0" borderId="16" xfId="0" applyNumberFormat="1" applyFont="1" applyBorder="1" applyAlignment="1">
      <alignment horizontal="center" vertical="center" wrapText="1"/>
    </xf>
    <xf numFmtId="176" fontId="35" fillId="0" borderId="16" xfId="0" applyNumberFormat="1" applyFont="1" applyBorder="1" applyAlignment="1">
      <alignment horizontal="center" vertical="center" wrapText="1"/>
    </xf>
    <xf numFmtId="177" fontId="35" fillId="0" borderId="16" xfId="0" applyNumberFormat="1" applyFont="1" applyBorder="1" applyAlignment="1">
      <alignment horizontal="center" vertical="center" wrapText="1"/>
    </xf>
    <xf numFmtId="176" fontId="36" fillId="0" borderId="16" xfId="0" applyNumberFormat="1" applyFont="1" applyBorder="1" applyAlignment="1">
      <alignment horizontal="center" vertical="center" wrapText="1"/>
    </xf>
    <xf numFmtId="176" fontId="36" fillId="0" borderId="14" xfId="0" applyNumberFormat="1" applyFont="1" applyBorder="1" applyAlignment="1">
      <alignment horizontal="center" vertical="center" wrapText="1"/>
    </xf>
    <xf numFmtId="177" fontId="36" fillId="0" borderId="16" xfId="0" applyNumberFormat="1" applyFont="1" applyBorder="1" applyAlignment="1">
      <alignment horizontal="center" vertical="center" wrapText="1"/>
    </xf>
    <xf numFmtId="176" fontId="37" fillId="0" borderId="16" xfId="0" applyNumberFormat="1" applyFont="1" applyBorder="1" applyAlignment="1">
      <alignment horizontal="center" vertical="center" wrapText="1"/>
    </xf>
    <xf numFmtId="178" fontId="36" fillId="0" borderId="16" xfId="0" applyNumberFormat="1" applyFont="1" applyBorder="1" applyAlignment="1">
      <alignment horizontal="center" vertical="center" wrapText="1"/>
    </xf>
    <xf numFmtId="179" fontId="36" fillId="0" borderId="16" xfId="0" applyNumberFormat="1" applyFont="1" applyBorder="1" applyAlignment="1">
      <alignment horizontal="center" vertical="center" wrapText="1"/>
    </xf>
    <xf numFmtId="176" fontId="3" fillId="0" borderId="16" xfId="0" applyNumberFormat="1" applyFont="1" applyBorder="1" applyAlignment="1">
      <alignment horizontal="center" vertical="center" wrapText="1"/>
    </xf>
    <xf numFmtId="177" fontId="3" fillId="0" borderId="16" xfId="0" applyNumberFormat="1" applyFont="1" applyBorder="1" applyAlignment="1">
      <alignment horizontal="center" vertical="center" wrapText="1"/>
    </xf>
    <xf numFmtId="176" fontId="38" fillId="0" borderId="16" xfId="0" applyNumberFormat="1" applyFont="1" applyBorder="1" applyAlignment="1">
      <alignment horizontal="center" vertical="center" wrapText="1"/>
    </xf>
    <xf numFmtId="176" fontId="3" fillId="0" borderId="16" xfId="65" applyNumberFormat="1" applyFont="1" applyBorder="1" applyAlignment="1">
      <alignment horizontal="center" vertical="center" wrapText="1"/>
      <protection/>
    </xf>
    <xf numFmtId="177" fontId="3" fillId="0" borderId="16" xfId="65" applyNumberFormat="1" applyFont="1" applyBorder="1" applyAlignment="1">
      <alignment horizontal="center" vertical="center" wrapText="1"/>
      <protection/>
    </xf>
    <xf numFmtId="176" fontId="3" fillId="0" borderId="16" xfId="0" applyNumberFormat="1" applyFont="1" applyBorder="1" applyAlignment="1">
      <alignment horizontal="center" vertical="center" wrapText="1"/>
    </xf>
    <xf numFmtId="177" fontId="3" fillId="0" borderId="16" xfId="0" applyNumberFormat="1" applyFont="1" applyBorder="1" applyAlignment="1">
      <alignment horizontal="center" vertical="center" wrapText="1"/>
    </xf>
    <xf numFmtId="176" fontId="5" fillId="0" borderId="17" xfId="0" applyNumberFormat="1" applyFont="1" applyBorder="1" applyAlignment="1">
      <alignment horizontal="center" vertical="center" wrapText="1"/>
    </xf>
    <xf numFmtId="176" fontId="5" fillId="0" borderId="18" xfId="0" applyNumberFormat="1" applyFont="1" applyBorder="1" applyAlignment="1">
      <alignment horizontal="center" vertical="center" wrapText="1"/>
    </xf>
    <xf numFmtId="176" fontId="5" fillId="0" borderId="19" xfId="0" applyNumberFormat="1" applyFont="1" applyBorder="1" applyAlignment="1">
      <alignment horizontal="center" vertical="center" wrapText="1"/>
    </xf>
    <xf numFmtId="177" fontId="3" fillId="0" borderId="14" xfId="0" applyNumberFormat="1" applyFont="1" applyBorder="1" applyAlignment="1">
      <alignment horizontal="center" vertical="center" wrapText="1"/>
    </xf>
    <xf numFmtId="177" fontId="3" fillId="0" borderId="15" xfId="0" applyNumberFormat="1" applyFont="1" applyBorder="1" applyAlignment="1">
      <alignment horizontal="center" vertical="center" wrapText="1"/>
    </xf>
    <xf numFmtId="0" fontId="35" fillId="0" borderId="16" xfId="0" applyNumberFormat="1" applyFont="1" applyBorder="1" applyAlignment="1">
      <alignment horizontal="center" vertical="center" wrapText="1"/>
    </xf>
    <xf numFmtId="10" fontId="35" fillId="0" borderId="16" xfId="0" applyNumberFormat="1" applyFont="1" applyBorder="1" applyAlignment="1">
      <alignment horizontal="center" vertical="center" wrapText="1"/>
    </xf>
    <xf numFmtId="180" fontId="36" fillId="0" borderId="16" xfId="0" applyNumberFormat="1" applyFont="1" applyBorder="1" applyAlignment="1">
      <alignment horizontal="center" vertical="center" wrapText="1"/>
    </xf>
    <xf numFmtId="0" fontId="36" fillId="0" borderId="16" xfId="0" applyNumberFormat="1" applyFont="1" applyBorder="1" applyAlignment="1">
      <alignment horizontal="center" vertical="center" wrapText="1"/>
    </xf>
    <xf numFmtId="9" fontId="36" fillId="0" borderId="16" xfId="0" applyNumberFormat="1" applyFont="1" applyBorder="1" applyAlignment="1">
      <alignment horizontal="center" vertical="center" wrapText="1"/>
    </xf>
    <xf numFmtId="181" fontId="36" fillId="0" borderId="16" xfId="0" applyNumberFormat="1" applyFont="1" applyBorder="1" applyAlignment="1">
      <alignment horizontal="center" vertical="center" wrapText="1"/>
    </xf>
    <xf numFmtId="10" fontId="36" fillId="0" borderId="16" xfId="0" applyNumberFormat="1" applyFont="1" applyBorder="1" applyAlignment="1">
      <alignment horizontal="center" vertical="center" wrapText="1"/>
    </xf>
    <xf numFmtId="9" fontId="3" fillId="0" borderId="16" xfId="0" applyNumberFormat="1" applyFont="1" applyBorder="1" applyAlignment="1">
      <alignment horizontal="center" vertical="center" wrapText="1"/>
    </xf>
    <xf numFmtId="10" fontId="3" fillId="0" borderId="16" xfId="0" applyNumberFormat="1" applyFont="1" applyBorder="1" applyAlignment="1">
      <alignment horizontal="center" vertical="center" wrapText="1"/>
    </xf>
    <xf numFmtId="176" fontId="3" fillId="0" borderId="16" xfId="0" applyNumberFormat="1" applyFont="1" applyBorder="1" applyAlignment="1">
      <alignment horizontal="distributed" vertical="center" wrapText="1"/>
    </xf>
    <xf numFmtId="10" fontId="3" fillId="0" borderId="16" xfId="0" applyNumberFormat="1" applyFont="1" applyBorder="1" applyAlignment="1">
      <alignment horizontal="center" vertical="center" wrapText="1"/>
    </xf>
    <xf numFmtId="182" fontId="35" fillId="0" borderId="16" xfId="0" applyNumberFormat="1" applyFont="1" applyBorder="1" applyAlignment="1">
      <alignment horizontal="center" vertical="center" wrapText="1"/>
    </xf>
    <xf numFmtId="178" fontId="39" fillId="0" borderId="16" xfId="0" applyNumberFormat="1" applyFont="1" applyBorder="1" applyAlignment="1">
      <alignment horizontal="center" vertical="center" wrapText="1"/>
    </xf>
    <xf numFmtId="178" fontId="35" fillId="0" borderId="16" xfId="0" applyNumberFormat="1" applyFont="1" applyBorder="1" applyAlignment="1">
      <alignment horizontal="center" vertical="center" wrapText="1"/>
    </xf>
    <xf numFmtId="49" fontId="36" fillId="0" borderId="16" xfId="0" applyNumberFormat="1" applyFont="1" applyBorder="1" applyAlignment="1">
      <alignment horizontal="center" vertical="center" wrapText="1"/>
    </xf>
    <xf numFmtId="176" fontId="40" fillId="0" borderId="14" xfId="0" applyNumberFormat="1" applyFont="1" applyBorder="1" applyAlignment="1">
      <alignment horizontal="center" vertical="center" wrapText="1"/>
    </xf>
    <xf numFmtId="176" fontId="40" fillId="0" borderId="12" xfId="0" applyNumberFormat="1" applyFont="1" applyBorder="1" applyAlignment="1">
      <alignment horizontal="center" vertical="center" wrapText="1"/>
    </xf>
    <xf numFmtId="176" fontId="40" fillId="0" borderId="11" xfId="0" applyNumberFormat="1" applyFont="1" applyBorder="1" applyAlignment="1">
      <alignment horizontal="center" vertical="center" wrapText="1"/>
    </xf>
    <xf numFmtId="178" fontId="41" fillId="0" borderId="16" xfId="0" applyNumberFormat="1" applyFont="1" applyBorder="1" applyAlignment="1">
      <alignment horizontal="center" vertical="center" wrapText="1"/>
    </xf>
    <xf numFmtId="0" fontId="42" fillId="0" borderId="16" xfId="0" applyFont="1" applyFill="1" applyBorder="1" applyAlignment="1">
      <alignment horizontal="center" vertical="center" wrapText="1"/>
    </xf>
    <xf numFmtId="176" fontId="41" fillId="0" borderId="16" xfId="0" applyNumberFormat="1" applyFont="1" applyBorder="1" applyAlignment="1">
      <alignment horizontal="center" vertical="center" wrapText="1"/>
    </xf>
    <xf numFmtId="176" fontId="40" fillId="0" borderId="16"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176" fontId="43" fillId="0" borderId="16" xfId="0" applyNumberFormat="1" applyFont="1" applyBorder="1" applyAlignment="1">
      <alignment horizontal="center" vertical="center" wrapText="1"/>
    </xf>
    <xf numFmtId="0" fontId="10" fillId="18" borderId="16" xfId="0" applyFont="1" applyFill="1" applyBorder="1" applyAlignment="1">
      <alignment horizontal="center" vertical="center"/>
    </xf>
    <xf numFmtId="49" fontId="3" fillId="0" borderId="16" xfId="65" applyNumberFormat="1" applyFont="1" applyBorder="1" applyAlignment="1">
      <alignment horizontal="center" vertical="center" wrapText="1"/>
      <protection/>
    </xf>
    <xf numFmtId="182" fontId="3" fillId="0" borderId="16" xfId="0" applyNumberFormat="1" applyFont="1" applyBorder="1" applyAlignment="1">
      <alignment horizontal="center" vertical="center" wrapText="1"/>
    </xf>
    <xf numFmtId="180" fontId="3" fillId="0" borderId="16" xfId="0" applyNumberFormat="1" applyFont="1" applyBorder="1" applyAlignment="1">
      <alignment horizontal="center" vertical="center" wrapText="1"/>
    </xf>
    <xf numFmtId="182" fontId="3" fillId="0" borderId="16" xfId="0" applyNumberFormat="1" applyFont="1" applyBorder="1" applyAlignment="1">
      <alignment horizontal="center" vertical="center" wrapText="1"/>
    </xf>
    <xf numFmtId="180" fontId="3" fillId="0" borderId="16" xfId="0" applyNumberFormat="1" applyFont="1" applyBorder="1" applyAlignment="1">
      <alignment horizontal="center" vertical="center" wrapText="1"/>
    </xf>
    <xf numFmtId="182" fontId="43" fillId="0" borderId="16" xfId="0" applyNumberFormat="1" applyFont="1" applyBorder="1" applyAlignment="1">
      <alignment horizontal="center" vertical="center" wrapText="1"/>
    </xf>
    <xf numFmtId="176" fontId="5" fillId="0" borderId="17" xfId="0" applyNumberFormat="1" applyFont="1" applyBorder="1" applyAlignment="1">
      <alignment horizontal="center" vertical="center"/>
    </xf>
    <xf numFmtId="176" fontId="5" fillId="0" borderId="18" xfId="0" applyNumberFormat="1" applyFont="1" applyBorder="1" applyAlignment="1">
      <alignment horizontal="center" vertical="center"/>
    </xf>
    <xf numFmtId="176" fontId="5" fillId="0" borderId="19" xfId="0" applyNumberFormat="1" applyFont="1" applyBorder="1" applyAlignment="1">
      <alignment horizontal="center" vertical="center"/>
    </xf>
    <xf numFmtId="176" fontId="5" fillId="0" borderId="11" xfId="0" applyNumberFormat="1" applyFont="1" applyFill="1" applyBorder="1" applyAlignment="1">
      <alignment horizontal="center" vertical="center" wrapText="1"/>
    </xf>
    <xf numFmtId="176" fontId="3" fillId="0" borderId="15" xfId="0" applyNumberFormat="1" applyFont="1" applyBorder="1" applyAlignment="1">
      <alignment horizontal="center" vertical="center" wrapText="1"/>
    </xf>
    <xf numFmtId="176" fontId="3" fillId="0" borderId="11" xfId="0" applyNumberFormat="1" applyFont="1" applyFill="1" applyBorder="1" applyAlignment="1">
      <alignment horizontal="center" vertical="center" wrapText="1"/>
    </xf>
    <xf numFmtId="9" fontId="35" fillId="0" borderId="16" xfId="0" applyNumberFormat="1" applyFont="1" applyBorder="1" applyAlignment="1">
      <alignment horizontal="center" vertical="center" wrapText="1"/>
    </xf>
    <xf numFmtId="176" fontId="44" fillId="0" borderId="14" xfId="0" applyNumberFormat="1" applyFont="1" applyBorder="1" applyAlignment="1">
      <alignment horizontal="center" vertical="center" wrapText="1"/>
    </xf>
    <xf numFmtId="176" fontId="44" fillId="0" borderId="12" xfId="0" applyNumberFormat="1" applyFont="1" applyBorder="1" applyAlignment="1">
      <alignment horizontal="center" vertical="center" wrapText="1"/>
    </xf>
    <xf numFmtId="176" fontId="36" fillId="0" borderId="15" xfId="0" applyNumberFormat="1" applyFont="1" applyBorder="1" applyAlignment="1">
      <alignment horizontal="center" vertical="center" wrapText="1"/>
    </xf>
    <xf numFmtId="176" fontId="44" fillId="0" borderId="11" xfId="0" applyNumberFormat="1" applyFont="1" applyBorder="1" applyAlignment="1">
      <alignment horizontal="center" vertical="center" wrapText="1"/>
    </xf>
    <xf numFmtId="9" fontId="36" fillId="0" borderId="14" xfId="0" applyNumberFormat="1" applyFont="1" applyBorder="1" applyAlignment="1">
      <alignment horizontal="center" vertical="center" wrapText="1"/>
    </xf>
    <xf numFmtId="9" fontId="36" fillId="0" borderId="14" xfId="0" applyNumberFormat="1" applyFont="1" applyFill="1" applyBorder="1" applyAlignment="1">
      <alignment horizontal="center" vertical="center" wrapText="1"/>
    </xf>
    <xf numFmtId="9" fontId="36" fillId="0" borderId="12" xfId="0" applyNumberFormat="1" applyFont="1" applyFill="1" applyBorder="1" applyAlignment="1">
      <alignment horizontal="center" vertical="center" wrapText="1"/>
    </xf>
    <xf numFmtId="176" fontId="36" fillId="0" borderId="16" xfId="0" applyNumberFormat="1" applyFont="1" applyFill="1" applyBorder="1" applyAlignment="1">
      <alignment horizontal="center" vertical="center" wrapText="1"/>
    </xf>
    <xf numFmtId="9" fontId="36" fillId="0" borderId="16" xfId="0" applyNumberFormat="1" applyFont="1" applyFill="1" applyBorder="1" applyAlignment="1">
      <alignment horizontal="center" vertical="center" wrapText="1"/>
    </xf>
    <xf numFmtId="176" fontId="36" fillId="0" borderId="16" xfId="0" applyNumberFormat="1" applyFont="1" applyBorder="1" applyAlignment="1">
      <alignment vertical="center" wrapText="1"/>
    </xf>
    <xf numFmtId="176" fontId="44" fillId="0" borderId="16" xfId="0" applyNumberFormat="1" applyFont="1" applyBorder="1" applyAlignment="1">
      <alignment horizontal="center" vertical="center" wrapText="1"/>
    </xf>
    <xf numFmtId="176" fontId="5" fillId="0" borderId="16" xfId="0" applyNumberFormat="1" applyFont="1" applyBorder="1" applyAlignment="1">
      <alignment horizontal="center" vertical="center" wrapText="1"/>
    </xf>
    <xf numFmtId="176" fontId="35" fillId="0" borderId="16" xfId="0" applyNumberFormat="1" applyFont="1" applyBorder="1" applyAlignment="1">
      <alignment vertical="center" wrapText="1"/>
    </xf>
    <xf numFmtId="176" fontId="36" fillId="0" borderId="16" xfId="0" applyNumberFormat="1" applyFont="1" applyBorder="1" applyAlignment="1">
      <alignment horizontal="center" vertical="center" wrapText="1"/>
    </xf>
    <xf numFmtId="177" fontId="36" fillId="0" borderId="16" xfId="0" applyNumberFormat="1" applyFont="1" applyFill="1" applyBorder="1" applyAlignment="1">
      <alignment horizontal="center" vertical="center" wrapText="1"/>
    </xf>
    <xf numFmtId="176" fontId="36" fillId="0" borderId="16" xfId="0" applyNumberFormat="1" applyFont="1" applyFill="1" applyBorder="1" applyAlignment="1">
      <alignment horizontal="center" vertical="center" wrapText="1"/>
    </xf>
    <xf numFmtId="180" fontId="36" fillId="0" borderId="16" xfId="0" applyNumberFormat="1" applyFont="1" applyBorder="1" applyAlignment="1">
      <alignment horizontal="center" vertical="center" wrapText="1"/>
    </xf>
    <xf numFmtId="177" fontId="36" fillId="0" borderId="16" xfId="0" applyNumberFormat="1" applyFont="1" applyFill="1" applyBorder="1" applyAlignment="1">
      <alignment horizontal="center" vertical="center" wrapText="1"/>
    </xf>
    <xf numFmtId="176" fontId="36" fillId="0" borderId="16" xfId="65" applyNumberFormat="1" applyFont="1" applyBorder="1" applyAlignment="1">
      <alignment horizontal="center" vertical="center" wrapText="1"/>
      <protection/>
    </xf>
    <xf numFmtId="176" fontId="36" fillId="0" borderId="16" xfId="0" applyNumberFormat="1" applyFont="1" applyFill="1" applyBorder="1" applyAlignment="1">
      <alignment horizontal="center" vertical="center" wrapText="1"/>
    </xf>
    <xf numFmtId="176" fontId="36" fillId="0" borderId="16" xfId="0" applyNumberFormat="1" applyFont="1" applyFill="1" applyBorder="1" applyAlignment="1">
      <alignment horizontal="center" vertical="center" wrapText="1"/>
    </xf>
    <xf numFmtId="176" fontId="3" fillId="0" borderId="0" xfId="0" applyNumberFormat="1" applyFont="1" applyAlignment="1">
      <alignment vertical="center" wrapText="1"/>
    </xf>
    <xf numFmtId="176" fontId="5" fillId="0" borderId="20" xfId="0" applyNumberFormat="1" applyFont="1" applyBorder="1" applyAlignment="1">
      <alignment horizontal="center" vertical="center" wrapText="1"/>
    </xf>
    <xf numFmtId="176" fontId="5" fillId="0" borderId="21" xfId="0" applyNumberFormat="1" applyFont="1" applyBorder="1" applyAlignment="1">
      <alignment horizontal="center" vertical="center" wrapText="1"/>
    </xf>
    <xf numFmtId="176" fontId="45" fillId="0" borderId="16" xfId="0" applyNumberFormat="1" applyFont="1" applyBorder="1" applyAlignment="1">
      <alignment horizontal="center" vertical="center" wrapText="1"/>
    </xf>
    <xf numFmtId="10" fontId="36" fillId="0" borderId="16" xfId="25" applyNumberFormat="1" applyFont="1" applyBorder="1" applyAlignment="1">
      <alignment horizontal="center" vertical="center" wrapText="1"/>
    </xf>
    <xf numFmtId="10" fontId="36" fillId="0" borderId="16" xfId="0" applyNumberFormat="1" applyFont="1" applyFill="1" applyBorder="1" applyAlignment="1">
      <alignment horizontal="center" vertical="center" wrapText="1"/>
    </xf>
    <xf numFmtId="10" fontId="36" fillId="0" borderId="16" xfId="0" applyNumberFormat="1" applyFont="1" applyBorder="1" applyAlignment="1">
      <alignment vertical="center" wrapText="1"/>
    </xf>
    <xf numFmtId="10" fontId="36" fillId="0" borderId="16" xfId="0" applyNumberFormat="1" applyFont="1" applyBorder="1" applyAlignment="1">
      <alignment horizontal="center" vertical="center"/>
    </xf>
    <xf numFmtId="10" fontId="36" fillId="0" borderId="16" xfId="0" applyNumberFormat="1" applyFont="1" applyFill="1" applyBorder="1" applyAlignment="1">
      <alignment horizontal="center" vertical="center" wrapText="1"/>
    </xf>
    <xf numFmtId="10" fontId="36" fillId="0" borderId="16" xfId="0" applyNumberFormat="1" applyFont="1" applyFill="1" applyBorder="1" applyAlignment="1">
      <alignment horizontal="center" vertical="center" wrapText="1"/>
    </xf>
    <xf numFmtId="10" fontId="46" fillId="0" borderId="16" xfId="0" applyNumberFormat="1" applyFont="1" applyBorder="1" applyAlignment="1">
      <alignment horizontal="center" vertical="center" wrapText="1"/>
    </xf>
    <xf numFmtId="176" fontId="3" fillId="0" borderId="16" xfId="66" applyNumberFormat="1" applyFont="1" applyBorder="1" applyAlignment="1">
      <alignment horizontal="center" vertical="center" wrapText="1"/>
      <protection/>
    </xf>
    <xf numFmtId="183" fontId="3" fillId="0" borderId="16" xfId="0" applyNumberFormat="1" applyFont="1" applyFill="1" applyBorder="1" applyAlignment="1">
      <alignment horizontal="center" vertical="center" wrapText="1"/>
    </xf>
    <xf numFmtId="176" fontId="3" fillId="0" borderId="16" xfId="0" applyNumberFormat="1" applyFont="1" applyBorder="1" applyAlignment="1">
      <alignment vertical="center" wrapText="1"/>
    </xf>
    <xf numFmtId="183" fontId="3" fillId="0" borderId="16" xfId="0" applyNumberFormat="1" applyFont="1" applyFill="1" applyBorder="1" applyAlignment="1">
      <alignment vertical="center" wrapText="1"/>
    </xf>
    <xf numFmtId="184" fontId="3" fillId="0" borderId="16" xfId="0" applyNumberFormat="1" applyFont="1" applyBorder="1" applyAlignment="1">
      <alignment horizontal="center" vertical="center" wrapText="1"/>
    </xf>
    <xf numFmtId="181" fontId="3" fillId="0" borderId="16" xfId="25" applyNumberFormat="1" applyFont="1" applyBorder="1" applyAlignment="1">
      <alignment horizontal="center" vertical="center" wrapText="1"/>
    </xf>
    <xf numFmtId="10" fontId="3" fillId="0" borderId="16" xfId="25" applyNumberFormat="1" applyFont="1" applyBorder="1" applyAlignment="1">
      <alignment horizontal="center" vertical="center" wrapText="1"/>
    </xf>
    <xf numFmtId="184" fontId="3" fillId="0" borderId="16" xfId="0" applyNumberFormat="1" applyFont="1" applyFill="1" applyBorder="1" applyAlignment="1">
      <alignment horizontal="center" vertical="center" wrapText="1"/>
    </xf>
    <xf numFmtId="184" fontId="13" fillId="0" borderId="16" xfId="0" applyNumberFormat="1" applyFont="1" applyFill="1" applyBorder="1" applyAlignment="1">
      <alignment horizontal="center" vertical="center" wrapText="1"/>
    </xf>
    <xf numFmtId="176" fontId="3" fillId="18" borderId="16" xfId="0" applyNumberFormat="1" applyFont="1" applyFill="1" applyBorder="1" applyAlignment="1">
      <alignment horizontal="center" vertical="center" wrapText="1"/>
    </xf>
    <xf numFmtId="176" fontId="3" fillId="0" borderId="16" xfId="0" applyNumberFormat="1" applyFont="1" applyFill="1" applyBorder="1" applyAlignment="1">
      <alignment horizontal="center" vertical="center" wrapText="1"/>
    </xf>
    <xf numFmtId="0" fontId="3" fillId="0" borderId="16" xfId="0" applyNumberFormat="1" applyFont="1" applyBorder="1" applyAlignment="1">
      <alignment horizontal="center" vertical="center" wrapText="1"/>
    </xf>
    <xf numFmtId="176" fontId="47" fillId="0" borderId="16"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178" fontId="3" fillId="0" borderId="16" xfId="0" applyNumberFormat="1" applyFont="1" applyBorder="1" applyAlignment="1">
      <alignment horizontal="center" vertical="center" wrapText="1"/>
    </xf>
    <xf numFmtId="178" fontId="43" fillId="0" borderId="16" xfId="0" applyNumberFormat="1" applyFont="1" applyBorder="1" applyAlignment="1">
      <alignment horizontal="center" vertical="center" wrapText="1"/>
    </xf>
    <xf numFmtId="57" fontId="3" fillId="0" borderId="16"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57" fontId="43" fillId="0" borderId="16" xfId="0" applyNumberFormat="1" applyFont="1" applyFill="1" applyBorder="1" applyAlignment="1">
      <alignment horizontal="center" vertical="center" wrapText="1"/>
    </xf>
    <xf numFmtId="0" fontId="43" fillId="0" borderId="16" xfId="0" applyNumberFormat="1" applyFont="1" applyFill="1" applyBorder="1" applyAlignment="1">
      <alignment horizontal="center" vertical="center" wrapText="1"/>
    </xf>
    <xf numFmtId="31" fontId="43" fillId="0" borderId="16" xfId="0" applyNumberFormat="1" applyFont="1" applyFill="1" applyBorder="1" applyAlignment="1">
      <alignment horizontal="center" vertical="center" wrapText="1"/>
    </xf>
    <xf numFmtId="0" fontId="10" fillId="0" borderId="16" xfId="0" applyFont="1" applyBorder="1" applyAlignment="1">
      <alignment horizontal="center" vertical="center"/>
    </xf>
    <xf numFmtId="4" fontId="40" fillId="0" borderId="16" xfId="0" applyNumberFormat="1" applyFont="1" applyBorder="1" applyAlignment="1">
      <alignment horizontal="center" vertical="center"/>
    </xf>
    <xf numFmtId="14" fontId="3" fillId="0" borderId="16" xfId="0" applyNumberFormat="1" applyFont="1" applyBorder="1" applyAlignment="1">
      <alignment horizontal="center" vertical="center" wrapText="1"/>
    </xf>
    <xf numFmtId="0" fontId="42" fillId="0" borderId="16" xfId="0" applyNumberFormat="1" applyFont="1" applyFill="1" applyBorder="1" applyAlignment="1" applyProtection="1">
      <alignment horizontal="center" vertical="center" wrapText="1"/>
      <protection/>
    </xf>
    <xf numFmtId="49" fontId="42" fillId="0" borderId="16" xfId="22" applyNumberFormat="1" applyFont="1" applyFill="1" applyBorder="1" applyAlignment="1" applyProtection="1">
      <alignment horizontal="center" vertical="center"/>
      <protection/>
    </xf>
    <xf numFmtId="0" fontId="40" fillId="0" borderId="16" xfId="0" applyFont="1" applyBorder="1" applyAlignment="1">
      <alignment horizontal="center" vertical="center" wrapText="1"/>
    </xf>
    <xf numFmtId="176" fontId="10" fillId="0" borderId="16" xfId="0" applyNumberFormat="1" applyFont="1" applyFill="1" applyBorder="1" applyAlignment="1">
      <alignment horizontal="center" vertical="center" wrapText="1"/>
    </xf>
    <xf numFmtId="177" fontId="3" fillId="0" borderId="16" xfId="0" applyNumberFormat="1" applyFont="1" applyFill="1" applyBorder="1" applyAlignment="1">
      <alignment horizontal="center" vertical="center" wrapText="1"/>
    </xf>
    <xf numFmtId="0" fontId="40" fillId="0" borderId="16" xfId="0" applyNumberFormat="1" applyFont="1" applyFill="1" applyBorder="1" applyAlignment="1" applyProtection="1">
      <alignment horizontal="center"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S119"/>
  <sheetViews>
    <sheetView tabSelected="1" zoomScaleSheetLayoutView="100" workbookViewId="0" topLeftCell="C1">
      <selection activeCell="R107" sqref="R107"/>
    </sheetView>
  </sheetViews>
  <sheetFormatPr defaultColWidth="9.00390625" defaultRowHeight="13.5"/>
  <cols>
    <col min="15" max="15" width="10.125" style="0" customWidth="1"/>
    <col min="36" max="36" width="13.00390625" style="0" customWidth="1"/>
  </cols>
  <sheetData>
    <row r="1" spans="1:45" ht="18.75">
      <c r="A1" s="1" t="s">
        <v>0</v>
      </c>
      <c r="B1" s="1"/>
      <c r="C1" s="1"/>
      <c r="D1" s="1"/>
      <c r="E1" s="2"/>
      <c r="F1" s="2"/>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91"/>
      <c r="AS1" s="91"/>
    </row>
    <row r="2" spans="1:45" ht="25.5">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91"/>
      <c r="AS2" s="91"/>
    </row>
    <row r="3" spans="1:45" ht="13.5">
      <c r="A3" s="5" t="s">
        <v>2</v>
      </c>
      <c r="B3" s="5" t="s">
        <v>3</v>
      </c>
      <c r="C3" s="5" t="s">
        <v>4</v>
      </c>
      <c r="D3" s="5" t="s">
        <v>5</v>
      </c>
      <c r="E3" s="5" t="s">
        <v>6</v>
      </c>
      <c r="F3" s="5" t="s">
        <v>7</v>
      </c>
      <c r="G3" s="5" t="s">
        <v>8</v>
      </c>
      <c r="H3" s="5" t="s">
        <v>9</v>
      </c>
      <c r="I3" s="27" t="s">
        <v>10</v>
      </c>
      <c r="J3" s="28"/>
      <c r="K3" s="29"/>
      <c r="L3" s="5" t="s">
        <v>11</v>
      </c>
      <c r="M3" s="5" t="s">
        <v>12</v>
      </c>
      <c r="N3" s="5" t="s">
        <v>13</v>
      </c>
      <c r="O3" s="5" t="s">
        <v>14</v>
      </c>
      <c r="P3" s="5" t="s">
        <v>15</v>
      </c>
      <c r="Q3" s="5" t="s">
        <v>16</v>
      </c>
      <c r="R3" s="5" t="s">
        <v>17</v>
      </c>
      <c r="S3" s="5" t="s">
        <v>18</v>
      </c>
      <c r="T3" s="5" t="s">
        <v>19</v>
      </c>
      <c r="U3" s="5" t="s">
        <v>20</v>
      </c>
      <c r="V3" s="5" t="s">
        <v>21</v>
      </c>
      <c r="W3" s="27" t="s">
        <v>22</v>
      </c>
      <c r="X3" s="28"/>
      <c r="Y3" s="28"/>
      <c r="Z3" s="28"/>
      <c r="AA3" s="29"/>
      <c r="AB3" s="5" t="s">
        <v>23</v>
      </c>
      <c r="AC3" s="63" t="s">
        <v>24</v>
      </c>
      <c r="AD3" s="64"/>
      <c r="AE3" s="64"/>
      <c r="AF3" s="64"/>
      <c r="AG3" s="64"/>
      <c r="AH3" s="64"/>
      <c r="AI3" s="64"/>
      <c r="AJ3" s="65"/>
      <c r="AK3" s="27" t="s">
        <v>25</v>
      </c>
      <c r="AL3" s="28"/>
      <c r="AM3" s="28"/>
      <c r="AN3" s="28"/>
      <c r="AO3" s="28"/>
      <c r="AP3" s="28"/>
      <c r="AQ3" s="29"/>
      <c r="AR3" s="81" t="s">
        <v>26</v>
      </c>
      <c r="AS3" s="81" t="s">
        <v>27</v>
      </c>
    </row>
    <row r="4" spans="1:45" ht="13.5">
      <c r="A4" s="6"/>
      <c r="B4" s="6"/>
      <c r="C4" s="6"/>
      <c r="D4" s="6"/>
      <c r="E4" s="6"/>
      <c r="F4" s="6"/>
      <c r="G4" s="6"/>
      <c r="H4" s="6"/>
      <c r="I4" s="5" t="s">
        <v>28</v>
      </c>
      <c r="J4" s="5" t="s">
        <v>29</v>
      </c>
      <c r="K4" s="5" t="s">
        <v>30</v>
      </c>
      <c r="L4" s="6"/>
      <c r="M4" s="6"/>
      <c r="N4" s="6"/>
      <c r="O4" s="6"/>
      <c r="P4" s="6"/>
      <c r="Q4" s="6"/>
      <c r="R4" s="6"/>
      <c r="S4" s="6"/>
      <c r="T4" s="6"/>
      <c r="U4" s="6"/>
      <c r="V4" s="6"/>
      <c r="W4" s="5" t="s">
        <v>31</v>
      </c>
      <c r="X4" s="5" t="s">
        <v>32</v>
      </c>
      <c r="Y4" s="5" t="s">
        <v>33</v>
      </c>
      <c r="Z4" s="5" t="s">
        <v>34</v>
      </c>
      <c r="AA4" s="5" t="s">
        <v>35</v>
      </c>
      <c r="AB4" s="6"/>
      <c r="AC4" s="63" t="s">
        <v>36</v>
      </c>
      <c r="AD4" s="64"/>
      <c r="AE4" s="65"/>
      <c r="AF4" s="63" t="s">
        <v>37</v>
      </c>
      <c r="AG4" s="64"/>
      <c r="AH4" s="64"/>
      <c r="AI4" s="65"/>
      <c r="AJ4" s="5" t="s">
        <v>38</v>
      </c>
      <c r="AK4" s="5" t="s">
        <v>39</v>
      </c>
      <c r="AL4" s="81" t="s">
        <v>40</v>
      </c>
      <c r="AM4" s="81" t="s">
        <v>41</v>
      </c>
      <c r="AN4" s="81" t="s">
        <v>42</v>
      </c>
      <c r="AO4" s="81" t="s">
        <v>43</v>
      </c>
      <c r="AP4" s="81" t="s">
        <v>34</v>
      </c>
      <c r="AQ4" s="92" t="s">
        <v>35</v>
      </c>
      <c r="AR4" s="81"/>
      <c r="AS4" s="81"/>
    </row>
    <row r="5" spans="1:45" ht="21">
      <c r="A5" s="7"/>
      <c r="B5" s="7"/>
      <c r="C5" s="7"/>
      <c r="D5" s="7"/>
      <c r="E5" s="7"/>
      <c r="F5" s="7"/>
      <c r="G5" s="7"/>
      <c r="H5" s="7"/>
      <c r="I5" s="7"/>
      <c r="J5" s="7"/>
      <c r="K5" s="7"/>
      <c r="L5" s="7"/>
      <c r="M5" s="7"/>
      <c r="N5" s="7"/>
      <c r="O5" s="7"/>
      <c r="P5" s="7"/>
      <c r="Q5" s="7"/>
      <c r="R5" s="7"/>
      <c r="S5" s="7"/>
      <c r="T5" s="7"/>
      <c r="U5" s="7"/>
      <c r="V5" s="7"/>
      <c r="W5" s="7"/>
      <c r="X5" s="7"/>
      <c r="Y5" s="7"/>
      <c r="Z5" s="7"/>
      <c r="AA5" s="7"/>
      <c r="AB5" s="7"/>
      <c r="AC5" s="5" t="s">
        <v>44</v>
      </c>
      <c r="AD5" s="5" t="s">
        <v>45</v>
      </c>
      <c r="AE5" s="66" t="s">
        <v>46</v>
      </c>
      <c r="AF5" s="5" t="s">
        <v>47</v>
      </c>
      <c r="AG5" s="5" t="s">
        <v>48</v>
      </c>
      <c r="AH5" s="5" t="s">
        <v>49</v>
      </c>
      <c r="AI5" s="5" t="s">
        <v>50</v>
      </c>
      <c r="AJ5" s="7"/>
      <c r="AK5" s="7"/>
      <c r="AL5" s="5"/>
      <c r="AM5" s="5"/>
      <c r="AN5" s="5"/>
      <c r="AO5" s="5"/>
      <c r="AP5" s="5"/>
      <c r="AQ5" s="93"/>
      <c r="AR5" s="5"/>
      <c r="AS5" s="5"/>
    </row>
    <row r="6" spans="1:45" ht="21">
      <c r="A6" s="8">
        <v>1</v>
      </c>
      <c r="B6" s="8" t="s">
        <v>51</v>
      </c>
      <c r="C6" s="8" t="s">
        <v>52</v>
      </c>
      <c r="D6" s="8" t="s">
        <v>53</v>
      </c>
      <c r="E6" s="8">
        <v>30</v>
      </c>
      <c r="F6" s="8" t="s">
        <v>54</v>
      </c>
      <c r="G6" s="8" t="s">
        <v>55</v>
      </c>
      <c r="H6" s="8" t="s">
        <v>56</v>
      </c>
      <c r="I6" s="8">
        <v>15</v>
      </c>
      <c r="J6" s="8">
        <v>2</v>
      </c>
      <c r="K6" s="8">
        <v>13</v>
      </c>
      <c r="L6" s="8" t="s">
        <v>57</v>
      </c>
      <c r="M6" s="8" t="s">
        <v>58</v>
      </c>
      <c r="N6" s="30">
        <v>5.88</v>
      </c>
      <c r="O6" s="8" t="s">
        <v>59</v>
      </c>
      <c r="P6" s="30">
        <v>5.88</v>
      </c>
      <c r="Q6" s="8">
        <v>2016</v>
      </c>
      <c r="R6" s="8">
        <v>2016</v>
      </c>
      <c r="S6" s="8" t="s">
        <v>55</v>
      </c>
      <c r="T6" s="8" t="s">
        <v>60</v>
      </c>
      <c r="U6" s="8"/>
      <c r="V6" s="8" t="s">
        <v>61</v>
      </c>
      <c r="W6" s="8"/>
      <c r="X6" s="8"/>
      <c r="Y6" s="8"/>
      <c r="Z6" s="8"/>
      <c r="AA6" s="8"/>
      <c r="AB6" s="67" t="s">
        <v>62</v>
      </c>
      <c r="AC6" s="10" t="s">
        <v>63</v>
      </c>
      <c r="AD6" s="10">
        <v>10</v>
      </c>
      <c r="AE6" s="68" t="s">
        <v>64</v>
      </c>
      <c r="AF6" s="20" t="s">
        <v>65</v>
      </c>
      <c r="AG6" s="10">
        <v>90</v>
      </c>
      <c r="AH6" s="10"/>
      <c r="AI6" s="10" t="s">
        <v>66</v>
      </c>
      <c r="AJ6" s="67"/>
      <c r="AK6" s="67">
        <v>2016</v>
      </c>
      <c r="AL6" s="10">
        <v>3000</v>
      </c>
      <c r="AM6" s="10"/>
      <c r="AN6" s="10">
        <v>365</v>
      </c>
      <c r="AO6" s="10"/>
      <c r="AP6" s="10"/>
      <c r="AQ6" s="20">
        <v>3365</v>
      </c>
      <c r="AR6" s="21">
        <v>2.46</v>
      </c>
      <c r="AS6" s="20"/>
    </row>
    <row r="7" spans="1:45" ht="31.5">
      <c r="A7" s="9"/>
      <c r="B7" s="9"/>
      <c r="C7" s="9"/>
      <c r="D7" s="9"/>
      <c r="E7" s="9"/>
      <c r="F7" s="9"/>
      <c r="G7" s="9"/>
      <c r="H7" s="9"/>
      <c r="I7" s="9"/>
      <c r="J7" s="9"/>
      <c r="K7" s="9"/>
      <c r="L7" s="9"/>
      <c r="M7" s="9"/>
      <c r="N7" s="31"/>
      <c r="O7" s="9"/>
      <c r="P7" s="31"/>
      <c r="Q7" s="9"/>
      <c r="R7" s="9"/>
      <c r="S7" s="9"/>
      <c r="T7" s="9"/>
      <c r="U7" s="9"/>
      <c r="V7" s="9"/>
      <c r="W7" s="9"/>
      <c r="X7" s="9"/>
      <c r="Y7" s="9"/>
      <c r="Z7" s="9"/>
      <c r="AA7" s="9"/>
      <c r="AB7" s="67" t="s">
        <v>62</v>
      </c>
      <c r="AC7" s="10" t="s">
        <v>63</v>
      </c>
      <c r="AD7" s="10">
        <v>10</v>
      </c>
      <c r="AE7" s="68" t="s">
        <v>64</v>
      </c>
      <c r="AF7" s="20" t="s">
        <v>65</v>
      </c>
      <c r="AG7" s="10">
        <v>90</v>
      </c>
      <c r="AH7" s="10"/>
      <c r="AI7" s="10" t="s">
        <v>66</v>
      </c>
      <c r="AJ7" s="67" t="s">
        <v>67</v>
      </c>
      <c r="AK7" s="67">
        <v>2017</v>
      </c>
      <c r="AL7" s="10">
        <v>1800</v>
      </c>
      <c r="AM7" s="10"/>
      <c r="AN7" s="10">
        <v>365</v>
      </c>
      <c r="AO7" s="10"/>
      <c r="AP7" s="10"/>
      <c r="AQ7" s="20">
        <v>2165</v>
      </c>
      <c r="AR7" s="21">
        <v>2.48</v>
      </c>
      <c r="AS7" s="20"/>
    </row>
    <row r="8" spans="1:45" ht="42">
      <c r="A8" s="10">
        <v>2</v>
      </c>
      <c r="B8" s="10" t="s">
        <v>68</v>
      </c>
      <c r="C8" s="10" t="s">
        <v>69</v>
      </c>
      <c r="D8" s="10" t="s">
        <v>70</v>
      </c>
      <c r="E8" s="10">
        <v>31.89</v>
      </c>
      <c r="F8" s="10" t="s">
        <v>71</v>
      </c>
      <c r="G8" s="10" t="s">
        <v>55</v>
      </c>
      <c r="H8" s="10" t="s">
        <v>56</v>
      </c>
      <c r="I8" s="10">
        <v>22</v>
      </c>
      <c r="J8" s="10">
        <v>2</v>
      </c>
      <c r="K8" s="10">
        <v>20</v>
      </c>
      <c r="L8" s="10" t="s">
        <v>72</v>
      </c>
      <c r="M8" s="10"/>
      <c r="N8" s="10" t="s">
        <v>73</v>
      </c>
      <c r="O8" s="10"/>
      <c r="P8" s="10"/>
      <c r="Q8" s="10"/>
      <c r="R8" s="10"/>
      <c r="S8" s="10" t="s">
        <v>74</v>
      </c>
      <c r="T8" s="10" t="s">
        <v>75</v>
      </c>
      <c r="U8" s="10"/>
      <c r="V8" s="10" t="s">
        <v>76</v>
      </c>
      <c r="W8" s="10"/>
      <c r="X8" s="10"/>
      <c r="Y8" s="10"/>
      <c r="Z8" s="10"/>
      <c r="AA8" s="10"/>
      <c r="AB8" s="20"/>
      <c r="AC8" s="20"/>
      <c r="AD8" s="20"/>
      <c r="AE8" s="20"/>
      <c r="AF8" s="20"/>
      <c r="AG8" s="20"/>
      <c r="AH8" s="20"/>
      <c r="AI8" s="20"/>
      <c r="AJ8" s="20"/>
      <c r="AK8" s="20"/>
      <c r="AL8" s="10"/>
      <c r="AM8" s="10"/>
      <c r="AN8" s="10"/>
      <c r="AO8" s="10"/>
      <c r="AP8" s="10"/>
      <c r="AQ8" s="10"/>
      <c r="AR8" s="20"/>
      <c r="AS8" s="20"/>
    </row>
    <row r="9" spans="1:45" ht="56.25">
      <c r="A9" s="11">
        <v>3</v>
      </c>
      <c r="B9" s="12" t="s">
        <v>51</v>
      </c>
      <c r="C9" s="12" t="s">
        <v>77</v>
      </c>
      <c r="D9" s="12" t="s">
        <v>78</v>
      </c>
      <c r="E9" s="13">
        <v>64.917</v>
      </c>
      <c r="F9" s="12" t="s">
        <v>71</v>
      </c>
      <c r="G9" s="12" t="s">
        <v>79</v>
      </c>
      <c r="H9" s="12" t="s">
        <v>80</v>
      </c>
      <c r="I9" s="12">
        <v>25</v>
      </c>
      <c r="J9" s="12">
        <v>5</v>
      </c>
      <c r="K9" s="12">
        <v>20</v>
      </c>
      <c r="L9" s="12" t="s">
        <v>81</v>
      </c>
      <c r="M9" s="12" t="s">
        <v>82</v>
      </c>
      <c r="N9" s="32">
        <v>6.48</v>
      </c>
      <c r="O9" s="12" t="s">
        <v>83</v>
      </c>
      <c r="P9" s="33">
        <v>0.15</v>
      </c>
      <c r="Q9" s="43">
        <v>42705</v>
      </c>
      <c r="R9" s="44">
        <v>42899</v>
      </c>
      <c r="S9" s="45" t="s">
        <v>84</v>
      </c>
      <c r="T9" s="20" t="s">
        <v>60</v>
      </c>
      <c r="U9" s="12"/>
      <c r="V9" s="12" t="s">
        <v>76</v>
      </c>
      <c r="W9" s="12" t="s">
        <v>85</v>
      </c>
      <c r="X9" s="12">
        <v>35186</v>
      </c>
      <c r="Y9" s="12">
        <v>997000</v>
      </c>
      <c r="Z9" s="12">
        <v>89610</v>
      </c>
      <c r="AA9" s="12">
        <f aca="true" t="shared" si="0" ref="AA9:AA13">SUM(W9:Z9)</f>
        <v>1121796</v>
      </c>
      <c r="AB9" s="5" t="s">
        <v>86</v>
      </c>
      <c r="AC9" s="12" t="s">
        <v>87</v>
      </c>
      <c r="AD9" s="69">
        <v>0.2</v>
      </c>
      <c r="AE9" s="12" t="s">
        <v>64</v>
      </c>
      <c r="AF9" s="12" t="s">
        <v>88</v>
      </c>
      <c r="AG9" s="69">
        <v>0.8</v>
      </c>
      <c r="AH9" s="12" t="s">
        <v>89</v>
      </c>
      <c r="AI9" s="12" t="s">
        <v>90</v>
      </c>
      <c r="AJ9" s="12" t="s">
        <v>91</v>
      </c>
      <c r="AK9" s="82">
        <v>2017</v>
      </c>
      <c r="AL9" s="12">
        <v>51940</v>
      </c>
      <c r="AM9" s="12">
        <v>997000</v>
      </c>
      <c r="AN9" s="13">
        <v>2340.09</v>
      </c>
      <c r="AO9" s="12">
        <v>89610</v>
      </c>
      <c r="AP9" s="12" t="s">
        <v>85</v>
      </c>
      <c r="AQ9" s="12">
        <f>AL9+AM9+AN9+AO9</f>
        <v>1140890.09</v>
      </c>
      <c r="AR9" s="82" t="s">
        <v>92</v>
      </c>
      <c r="AS9" s="94"/>
    </row>
    <row r="10" spans="1:45" ht="13.5">
      <c r="A10" s="14">
        <v>5</v>
      </c>
      <c r="B10" s="14" t="s">
        <v>93</v>
      </c>
      <c r="C10" s="14" t="s">
        <v>94</v>
      </c>
      <c r="D10" s="14" t="s">
        <v>95</v>
      </c>
      <c r="E10" s="14">
        <v>11</v>
      </c>
      <c r="F10" s="14" t="s">
        <v>96</v>
      </c>
      <c r="G10" s="14" t="s">
        <v>97</v>
      </c>
      <c r="H10" s="14" t="s">
        <v>56</v>
      </c>
      <c r="I10" s="34">
        <v>15.5</v>
      </c>
      <c r="J10" s="34">
        <v>2.5</v>
      </c>
      <c r="K10" s="35">
        <v>13</v>
      </c>
      <c r="L10" s="14" t="s">
        <v>81</v>
      </c>
      <c r="M10" s="14" t="s">
        <v>58</v>
      </c>
      <c r="N10" s="36">
        <v>0.08</v>
      </c>
      <c r="O10" s="14" t="s">
        <v>98</v>
      </c>
      <c r="P10" s="37">
        <v>0.049</v>
      </c>
      <c r="Q10" s="46" t="s">
        <v>99</v>
      </c>
      <c r="R10" s="18">
        <v>42499</v>
      </c>
      <c r="S10" s="14" t="s">
        <v>74</v>
      </c>
      <c r="T10" s="47" t="s">
        <v>75</v>
      </c>
      <c r="U10" s="14"/>
      <c r="V10" s="14" t="s">
        <v>100</v>
      </c>
      <c r="W10" s="14">
        <v>175346</v>
      </c>
      <c r="X10" s="14"/>
      <c r="Y10" s="14"/>
      <c r="Z10" s="14"/>
      <c r="AA10" s="14">
        <f t="shared" si="0"/>
        <v>175346</v>
      </c>
      <c r="AB10" s="70" t="s">
        <v>62</v>
      </c>
      <c r="AC10" s="15" t="s">
        <v>101</v>
      </c>
      <c r="AD10" s="36">
        <v>0.2</v>
      </c>
      <c r="AE10" s="15" t="s">
        <v>62</v>
      </c>
      <c r="AF10" s="15" t="s">
        <v>102</v>
      </c>
      <c r="AG10" s="36">
        <v>0.8</v>
      </c>
      <c r="AH10" s="15" t="s">
        <v>103</v>
      </c>
      <c r="AI10" s="15" t="s">
        <v>90</v>
      </c>
      <c r="AJ10" s="15" t="s">
        <v>104</v>
      </c>
      <c r="AK10" s="14">
        <v>2016</v>
      </c>
      <c r="AL10" s="83">
        <v>1375</v>
      </c>
      <c r="AM10" s="83"/>
      <c r="AN10" s="83"/>
      <c r="AO10" s="83"/>
      <c r="AP10" s="83"/>
      <c r="AQ10" s="83">
        <f>AL10+AM10+AN10+AO10+AP10</f>
        <v>1375</v>
      </c>
      <c r="AR10" s="95">
        <v>0.004250333844403779</v>
      </c>
      <c r="AS10" s="53"/>
    </row>
    <row r="11" spans="1:45" ht="13.5">
      <c r="A11" s="14"/>
      <c r="B11" s="14"/>
      <c r="C11" s="14"/>
      <c r="D11" s="14"/>
      <c r="E11" s="14"/>
      <c r="F11" s="14"/>
      <c r="G11" s="14"/>
      <c r="H11" s="14"/>
      <c r="I11" s="34"/>
      <c r="J11" s="34"/>
      <c r="K11" s="35"/>
      <c r="L11" s="14"/>
      <c r="M11" s="14"/>
      <c r="N11" s="35"/>
      <c r="O11" s="14"/>
      <c r="P11" s="37"/>
      <c r="Q11" s="46"/>
      <c r="R11" s="18"/>
      <c r="S11" s="14"/>
      <c r="T11" s="48"/>
      <c r="U11" s="14"/>
      <c r="V11" s="14"/>
      <c r="W11" s="14"/>
      <c r="X11" s="14"/>
      <c r="Y11" s="14"/>
      <c r="Z11" s="14"/>
      <c r="AA11" s="14"/>
      <c r="AB11" s="71"/>
      <c r="AC11" s="72"/>
      <c r="AD11" s="36"/>
      <c r="AE11" s="72"/>
      <c r="AF11" s="72"/>
      <c r="AG11" s="36"/>
      <c r="AH11" s="72"/>
      <c r="AI11" s="72"/>
      <c r="AJ11" s="72"/>
      <c r="AK11" s="14">
        <v>2017</v>
      </c>
      <c r="AL11" s="83">
        <v>2475</v>
      </c>
      <c r="AM11" s="83"/>
      <c r="AN11" s="83"/>
      <c r="AO11" s="83"/>
      <c r="AP11" s="83"/>
      <c r="AQ11" s="83">
        <f>SUM(AL11:AP11)</f>
        <v>2475</v>
      </c>
      <c r="AR11" s="95">
        <v>0.006429076403299833</v>
      </c>
      <c r="AS11" s="53"/>
    </row>
    <row r="12" spans="1:45" ht="73.5">
      <c r="A12" s="15">
        <v>6</v>
      </c>
      <c r="B12" s="14" t="s">
        <v>93</v>
      </c>
      <c r="C12" s="14" t="s">
        <v>94</v>
      </c>
      <c r="D12" s="14" t="s">
        <v>105</v>
      </c>
      <c r="E12" s="16">
        <v>15.26</v>
      </c>
      <c r="F12" s="14" t="s">
        <v>106</v>
      </c>
      <c r="G12" s="14" t="s">
        <v>79</v>
      </c>
      <c r="H12" s="14" t="s">
        <v>56</v>
      </c>
      <c r="I12" s="14">
        <v>15</v>
      </c>
      <c r="J12" s="14">
        <v>2</v>
      </c>
      <c r="K12" s="14">
        <v>13</v>
      </c>
      <c r="L12" s="14" t="s">
        <v>81</v>
      </c>
      <c r="M12" s="14" t="s">
        <v>58</v>
      </c>
      <c r="N12" s="35">
        <v>6.5</v>
      </c>
      <c r="O12" s="14"/>
      <c r="P12" s="38"/>
      <c r="Q12" s="18">
        <v>42430</v>
      </c>
      <c r="R12" s="18">
        <v>42690</v>
      </c>
      <c r="S12" s="14" t="s">
        <v>74</v>
      </c>
      <c r="T12" s="49" t="s">
        <v>75</v>
      </c>
      <c r="U12" s="14"/>
      <c r="V12" s="14" t="s">
        <v>107</v>
      </c>
      <c r="W12" s="14">
        <v>2193</v>
      </c>
      <c r="X12" s="14"/>
      <c r="Y12" s="14"/>
      <c r="Z12" s="14"/>
      <c r="AA12" s="14">
        <f t="shared" si="0"/>
        <v>2193</v>
      </c>
      <c r="AB12" s="73" t="s">
        <v>62</v>
      </c>
      <c r="AC12" s="15" t="s">
        <v>108</v>
      </c>
      <c r="AD12" s="74">
        <v>0.1</v>
      </c>
      <c r="AE12" s="15" t="s">
        <v>62</v>
      </c>
      <c r="AF12" s="15" t="s">
        <v>109</v>
      </c>
      <c r="AG12" s="74">
        <v>0.9</v>
      </c>
      <c r="AH12" s="15" t="s">
        <v>110</v>
      </c>
      <c r="AI12" s="15" t="s">
        <v>90</v>
      </c>
      <c r="AJ12" s="14" t="s">
        <v>104</v>
      </c>
      <c r="AK12" s="14">
        <v>2017</v>
      </c>
      <c r="AL12" s="84">
        <v>2193</v>
      </c>
      <c r="AM12" s="84"/>
      <c r="AN12" s="85"/>
      <c r="AO12" s="85"/>
      <c r="AP12" s="85"/>
      <c r="AQ12" s="83">
        <f>AL12+AM12+AN12+AO12+AP12</f>
        <v>2193</v>
      </c>
      <c r="AR12" s="96">
        <v>0.0056965513343177916</v>
      </c>
      <c r="AS12" s="53"/>
    </row>
    <row r="13" spans="1:45" ht="13.5">
      <c r="A13" s="17">
        <v>7</v>
      </c>
      <c r="B13" s="14" t="s">
        <v>51</v>
      </c>
      <c r="C13" s="14" t="s">
        <v>94</v>
      </c>
      <c r="D13" s="14" t="s">
        <v>111</v>
      </c>
      <c r="E13" s="16">
        <v>7.65</v>
      </c>
      <c r="F13" s="14" t="s">
        <v>112</v>
      </c>
      <c r="G13" s="14" t="s">
        <v>79</v>
      </c>
      <c r="H13" s="14" t="s">
        <v>56</v>
      </c>
      <c r="I13" s="14">
        <v>15</v>
      </c>
      <c r="J13" s="14">
        <v>2</v>
      </c>
      <c r="K13" s="14">
        <v>13</v>
      </c>
      <c r="L13" s="14" t="s">
        <v>81</v>
      </c>
      <c r="M13" s="14" t="s">
        <v>58</v>
      </c>
      <c r="N13" s="35">
        <v>6.5</v>
      </c>
      <c r="O13" s="14" t="s">
        <v>113</v>
      </c>
      <c r="P13" s="36">
        <v>0.08</v>
      </c>
      <c r="Q13" s="18">
        <v>42429</v>
      </c>
      <c r="R13" s="18"/>
      <c r="S13" s="14" t="s">
        <v>74</v>
      </c>
      <c r="T13" s="47" t="s">
        <v>75</v>
      </c>
      <c r="U13" s="14"/>
      <c r="V13" s="14" t="s">
        <v>107</v>
      </c>
      <c r="W13" s="14">
        <v>70808.15</v>
      </c>
      <c r="X13" s="14"/>
      <c r="Y13" s="14"/>
      <c r="Z13" s="14"/>
      <c r="AA13" s="14">
        <f t="shared" si="0"/>
        <v>70808.15</v>
      </c>
      <c r="AB13" s="70" t="s">
        <v>62</v>
      </c>
      <c r="AC13" s="14" t="s">
        <v>114</v>
      </c>
      <c r="AD13" s="75">
        <v>0.1</v>
      </c>
      <c r="AE13" s="14" t="s">
        <v>62</v>
      </c>
      <c r="AF13" s="14" t="s">
        <v>115</v>
      </c>
      <c r="AG13" s="36">
        <v>0.9</v>
      </c>
      <c r="AH13" s="14" t="s">
        <v>116</v>
      </c>
      <c r="AI13" s="14" t="s">
        <v>117</v>
      </c>
      <c r="AJ13" s="15" t="s">
        <v>104</v>
      </c>
      <c r="AK13" s="83">
        <v>2016</v>
      </c>
      <c r="AL13" s="34"/>
      <c r="AM13" s="86"/>
      <c r="AN13" s="34"/>
      <c r="AO13" s="34"/>
      <c r="AP13" s="34"/>
      <c r="AQ13" s="34"/>
      <c r="AR13" s="97"/>
      <c r="AS13" s="53"/>
    </row>
    <row r="14" spans="1:45" ht="13.5">
      <c r="A14" s="17"/>
      <c r="B14" s="14"/>
      <c r="C14" s="14"/>
      <c r="D14" s="14"/>
      <c r="E14" s="16"/>
      <c r="F14" s="14"/>
      <c r="G14" s="14"/>
      <c r="H14" s="14"/>
      <c r="I14" s="14"/>
      <c r="J14" s="14"/>
      <c r="K14" s="14"/>
      <c r="L14" s="14"/>
      <c r="M14" s="14"/>
      <c r="N14" s="35"/>
      <c r="O14" s="14"/>
      <c r="P14" s="36"/>
      <c r="Q14" s="18"/>
      <c r="R14" s="18"/>
      <c r="S14" s="14"/>
      <c r="T14" s="48"/>
      <c r="U14" s="14"/>
      <c r="V14" s="14"/>
      <c r="W14" s="14"/>
      <c r="X14" s="14"/>
      <c r="Y14" s="14"/>
      <c r="Z14" s="14"/>
      <c r="AA14" s="14"/>
      <c r="AB14" s="71"/>
      <c r="AC14" s="14"/>
      <c r="AD14" s="76"/>
      <c r="AE14" s="14"/>
      <c r="AF14" s="14"/>
      <c r="AG14" s="36"/>
      <c r="AH14" s="14"/>
      <c r="AI14" s="14"/>
      <c r="AJ14" s="72"/>
      <c r="AK14" s="83">
        <v>2017</v>
      </c>
      <c r="AL14" s="34"/>
      <c r="AM14" s="34">
        <v>302.39</v>
      </c>
      <c r="AN14" s="34"/>
      <c r="AO14" s="34"/>
      <c r="AP14" s="34"/>
      <c r="AQ14" s="34">
        <v>302.39</v>
      </c>
      <c r="AR14" s="38">
        <v>0.0007854902681187218</v>
      </c>
      <c r="AS14" s="53"/>
    </row>
    <row r="15" spans="1:45" ht="13.5">
      <c r="A15" s="14">
        <v>8</v>
      </c>
      <c r="B15" s="18" t="s">
        <v>51</v>
      </c>
      <c r="C15" s="18" t="s">
        <v>94</v>
      </c>
      <c r="D15" s="18" t="s">
        <v>118</v>
      </c>
      <c r="E15" s="19">
        <v>5.9557</v>
      </c>
      <c r="F15" s="18" t="s">
        <v>119</v>
      </c>
      <c r="G15" s="18" t="s">
        <v>120</v>
      </c>
      <c r="H15" s="18" t="s">
        <v>56</v>
      </c>
      <c r="I15" s="35">
        <v>15</v>
      </c>
      <c r="J15" s="35">
        <v>2</v>
      </c>
      <c r="K15" s="35">
        <v>13</v>
      </c>
      <c r="L15" s="18" t="s">
        <v>81</v>
      </c>
      <c r="M15" s="18" t="s">
        <v>58</v>
      </c>
      <c r="N15" s="37">
        <v>0.065</v>
      </c>
      <c r="O15" s="18" t="s">
        <v>121</v>
      </c>
      <c r="P15" s="37">
        <v>0.068</v>
      </c>
      <c r="Q15" s="18">
        <v>42429</v>
      </c>
      <c r="R15" s="18">
        <v>42623</v>
      </c>
      <c r="S15" s="14" t="s">
        <v>74</v>
      </c>
      <c r="T15" s="47" t="s">
        <v>75</v>
      </c>
      <c r="U15" s="14"/>
      <c r="V15" s="14" t="s">
        <v>107</v>
      </c>
      <c r="W15" s="14"/>
      <c r="X15" s="14"/>
      <c r="Y15" s="14">
        <v>52878.23</v>
      </c>
      <c r="Z15" s="14"/>
      <c r="AA15" s="14">
        <f aca="true" t="shared" si="1" ref="AA15:AA19">SUM(W15:Z15)</f>
        <v>52878.23</v>
      </c>
      <c r="AB15" s="70" t="s">
        <v>62</v>
      </c>
      <c r="AC15" s="15" t="s">
        <v>122</v>
      </c>
      <c r="AD15" s="36">
        <v>0.1</v>
      </c>
      <c r="AE15" s="15" t="s">
        <v>62</v>
      </c>
      <c r="AF15" s="15" t="s">
        <v>123</v>
      </c>
      <c r="AG15" s="36">
        <v>0.9</v>
      </c>
      <c r="AH15" s="15" t="s">
        <v>103</v>
      </c>
      <c r="AI15" s="15" t="s">
        <v>117</v>
      </c>
      <c r="AJ15" s="15" t="s">
        <v>104</v>
      </c>
      <c r="AK15" s="83">
        <v>2016</v>
      </c>
      <c r="AL15" s="83">
        <v>1008</v>
      </c>
      <c r="AM15" s="83"/>
      <c r="AN15" s="83"/>
      <c r="AO15" s="83"/>
      <c r="AP15" s="83"/>
      <c r="AQ15" s="83">
        <f>SUM(AL15:AP15)</f>
        <v>1008</v>
      </c>
      <c r="AR15" s="95">
        <v>0.0031158811019338247</v>
      </c>
      <c r="AS15" s="53"/>
    </row>
    <row r="16" spans="1:45" ht="13.5">
      <c r="A16" s="14"/>
      <c r="B16" s="18"/>
      <c r="C16" s="18"/>
      <c r="D16" s="18"/>
      <c r="E16" s="19"/>
      <c r="F16" s="18"/>
      <c r="G16" s="18"/>
      <c r="H16" s="18"/>
      <c r="I16" s="35"/>
      <c r="J16" s="35"/>
      <c r="K16" s="35"/>
      <c r="L16" s="18"/>
      <c r="M16" s="18"/>
      <c r="N16" s="37"/>
      <c r="O16" s="18"/>
      <c r="P16" s="37"/>
      <c r="Q16" s="18"/>
      <c r="R16" s="18"/>
      <c r="S16" s="14"/>
      <c r="T16" s="48"/>
      <c r="U16" s="14"/>
      <c r="V16" s="14"/>
      <c r="W16" s="14"/>
      <c r="X16" s="14"/>
      <c r="Y16" s="14"/>
      <c r="Z16" s="14"/>
      <c r="AA16" s="14"/>
      <c r="AB16" s="71"/>
      <c r="AC16" s="72"/>
      <c r="AD16" s="36"/>
      <c r="AE16" s="72"/>
      <c r="AF16" s="72"/>
      <c r="AG16" s="36"/>
      <c r="AH16" s="72"/>
      <c r="AI16" s="72"/>
      <c r="AJ16" s="72"/>
      <c r="AK16" s="83">
        <v>2017</v>
      </c>
      <c r="AL16" s="83">
        <v>672</v>
      </c>
      <c r="AM16" s="83"/>
      <c r="AN16" s="83"/>
      <c r="AO16" s="83"/>
      <c r="AP16" s="83"/>
      <c r="AQ16" s="83">
        <f>AL16+AM16+AN16+AO16+AP16</f>
        <v>672</v>
      </c>
      <c r="AR16" s="95">
        <v>0.0017455916537444396</v>
      </c>
      <c r="AS16" s="53"/>
    </row>
    <row r="17" spans="1:45" ht="13.5">
      <c r="A17" s="14">
        <v>9</v>
      </c>
      <c r="B17" s="14" t="s">
        <v>51</v>
      </c>
      <c r="C17" s="14" t="s">
        <v>94</v>
      </c>
      <c r="D17" s="14" t="s">
        <v>124</v>
      </c>
      <c r="E17" s="19">
        <v>0.8556</v>
      </c>
      <c r="F17" s="18" t="s">
        <v>119</v>
      </c>
      <c r="G17" s="14" t="s">
        <v>55</v>
      </c>
      <c r="H17" s="14" t="s">
        <v>56</v>
      </c>
      <c r="I17" s="14">
        <v>30</v>
      </c>
      <c r="J17" s="14">
        <v>1</v>
      </c>
      <c r="K17" s="14">
        <v>29</v>
      </c>
      <c r="L17" s="14" t="s">
        <v>81</v>
      </c>
      <c r="M17" s="14" t="s">
        <v>58</v>
      </c>
      <c r="N17" s="37">
        <v>0.075</v>
      </c>
      <c r="O17" s="14" t="s">
        <v>125</v>
      </c>
      <c r="P17" s="37"/>
      <c r="Q17" s="46" t="s">
        <v>126</v>
      </c>
      <c r="R17" s="18">
        <v>42724</v>
      </c>
      <c r="S17" s="14" t="s">
        <v>74</v>
      </c>
      <c r="T17" s="47" t="s">
        <v>75</v>
      </c>
      <c r="U17" s="14"/>
      <c r="V17" s="14" t="s">
        <v>100</v>
      </c>
      <c r="W17" s="14"/>
      <c r="X17" s="14"/>
      <c r="Y17" s="14"/>
      <c r="Z17" s="14"/>
      <c r="AA17" s="14">
        <f t="shared" si="1"/>
        <v>0</v>
      </c>
      <c r="AB17" s="70" t="s">
        <v>62</v>
      </c>
      <c r="AC17" s="15"/>
      <c r="AD17" s="15"/>
      <c r="AE17" s="15" t="s">
        <v>64</v>
      </c>
      <c r="AF17" s="15" t="s">
        <v>127</v>
      </c>
      <c r="AG17" s="36">
        <v>1</v>
      </c>
      <c r="AH17" s="15" t="s">
        <v>128</v>
      </c>
      <c r="AI17" s="15" t="s">
        <v>90</v>
      </c>
      <c r="AJ17" s="15" t="s">
        <v>104</v>
      </c>
      <c r="AK17" s="14">
        <v>2016</v>
      </c>
      <c r="AL17" s="83"/>
      <c r="AM17" s="83"/>
      <c r="AN17" s="83"/>
      <c r="AO17" s="83"/>
      <c r="AP17" s="83"/>
      <c r="AQ17" s="83"/>
      <c r="AR17" s="95"/>
      <c r="AS17" s="53"/>
    </row>
    <row r="18" spans="1:45" ht="13.5">
      <c r="A18" s="14"/>
      <c r="B18" s="14"/>
      <c r="C18" s="14"/>
      <c r="D18" s="14"/>
      <c r="E18" s="19"/>
      <c r="F18" s="18"/>
      <c r="G18" s="14"/>
      <c r="H18" s="14"/>
      <c r="I18" s="14"/>
      <c r="J18" s="14"/>
      <c r="K18" s="14"/>
      <c r="L18" s="14"/>
      <c r="M18" s="14"/>
      <c r="N18" s="37"/>
      <c r="O18" s="14"/>
      <c r="P18" s="37"/>
      <c r="Q18" s="46"/>
      <c r="R18" s="18"/>
      <c r="S18" s="14"/>
      <c r="T18" s="48"/>
      <c r="U18" s="14"/>
      <c r="V18" s="14"/>
      <c r="W18" s="14"/>
      <c r="X18" s="14"/>
      <c r="Y18" s="14"/>
      <c r="Z18" s="14"/>
      <c r="AA18" s="14"/>
      <c r="AB18" s="71"/>
      <c r="AC18" s="72"/>
      <c r="AD18" s="72"/>
      <c r="AE18" s="72"/>
      <c r="AF18" s="72"/>
      <c r="AG18" s="36"/>
      <c r="AH18" s="72"/>
      <c r="AI18" s="72"/>
      <c r="AJ18" s="72"/>
      <c r="AK18" s="14">
        <v>2017</v>
      </c>
      <c r="AL18" s="83"/>
      <c r="AM18" s="83"/>
      <c r="AN18" s="83"/>
      <c r="AO18" s="83"/>
      <c r="AP18" s="83"/>
      <c r="AQ18" s="83"/>
      <c r="AR18" s="95"/>
      <c r="AS18" s="53"/>
    </row>
    <row r="19" spans="1:45" ht="13.5">
      <c r="A19" s="14">
        <v>10</v>
      </c>
      <c r="B19" s="14" t="s">
        <v>51</v>
      </c>
      <c r="C19" s="14" t="s">
        <v>94</v>
      </c>
      <c r="D19" s="14" t="s">
        <v>129</v>
      </c>
      <c r="E19" s="19">
        <v>1.2143</v>
      </c>
      <c r="F19" s="18" t="s">
        <v>119</v>
      </c>
      <c r="G19" s="14" t="s">
        <v>55</v>
      </c>
      <c r="H19" s="14" t="s">
        <v>56</v>
      </c>
      <c r="I19" s="14">
        <v>30</v>
      </c>
      <c r="J19" s="14">
        <v>1</v>
      </c>
      <c r="K19" s="14">
        <v>29</v>
      </c>
      <c r="L19" s="14" t="s">
        <v>130</v>
      </c>
      <c r="M19" s="14" t="s">
        <v>58</v>
      </c>
      <c r="N19" s="37">
        <v>0.065</v>
      </c>
      <c r="O19" s="14" t="s">
        <v>125</v>
      </c>
      <c r="P19" s="37"/>
      <c r="Q19" s="18">
        <v>41335</v>
      </c>
      <c r="R19" s="50">
        <v>42845</v>
      </c>
      <c r="S19" s="14" t="s">
        <v>74</v>
      </c>
      <c r="T19" s="47" t="s">
        <v>75</v>
      </c>
      <c r="U19" s="14"/>
      <c r="V19" s="14" t="s">
        <v>100</v>
      </c>
      <c r="W19" s="14">
        <v>31064.289999999997</v>
      </c>
      <c r="X19" s="14"/>
      <c r="Y19" s="14"/>
      <c r="Z19" s="14"/>
      <c r="AA19" s="14">
        <f t="shared" si="1"/>
        <v>31064.289999999997</v>
      </c>
      <c r="AB19" s="70" t="s">
        <v>62</v>
      </c>
      <c r="AC19" s="15" t="s">
        <v>131</v>
      </c>
      <c r="AD19" s="36">
        <v>0.1</v>
      </c>
      <c r="AE19" s="15" t="s">
        <v>62</v>
      </c>
      <c r="AF19" s="15" t="s">
        <v>127</v>
      </c>
      <c r="AG19" s="37">
        <v>0.9</v>
      </c>
      <c r="AH19" s="15" t="s">
        <v>128</v>
      </c>
      <c r="AI19" s="15" t="s">
        <v>90</v>
      </c>
      <c r="AJ19" s="15" t="s">
        <v>104</v>
      </c>
      <c r="AK19" s="83">
        <v>2016</v>
      </c>
      <c r="AL19" s="83">
        <v>271</v>
      </c>
      <c r="AM19" s="83"/>
      <c r="AN19" s="83"/>
      <c r="AO19" s="83"/>
      <c r="AP19" s="83"/>
      <c r="AQ19" s="83">
        <f aca="true" t="shared" si="2" ref="AQ19:AQ24">SUM(AL19:AP19)</f>
        <v>271</v>
      </c>
      <c r="AR19" s="95">
        <v>0.0008377021613333993</v>
      </c>
      <c r="AS19" s="53"/>
    </row>
    <row r="20" spans="1:45" ht="13.5">
      <c r="A20" s="14"/>
      <c r="B20" s="14"/>
      <c r="C20" s="14"/>
      <c r="D20" s="14"/>
      <c r="E20" s="19"/>
      <c r="F20" s="18"/>
      <c r="G20" s="14"/>
      <c r="H20" s="14"/>
      <c r="I20" s="14"/>
      <c r="J20" s="14"/>
      <c r="K20" s="14"/>
      <c r="L20" s="14"/>
      <c r="M20" s="14"/>
      <c r="N20" s="37"/>
      <c r="O20" s="14"/>
      <c r="P20" s="37"/>
      <c r="Q20" s="18"/>
      <c r="R20" s="50"/>
      <c r="S20" s="14"/>
      <c r="T20" s="48"/>
      <c r="U20" s="14"/>
      <c r="V20" s="14"/>
      <c r="W20" s="14"/>
      <c r="X20" s="14"/>
      <c r="Y20" s="14"/>
      <c r="Z20" s="14"/>
      <c r="AA20" s="14"/>
      <c r="AB20" s="71"/>
      <c r="AC20" s="72"/>
      <c r="AD20" s="36"/>
      <c r="AE20" s="72"/>
      <c r="AF20" s="72"/>
      <c r="AG20" s="37"/>
      <c r="AH20" s="72"/>
      <c r="AI20" s="72"/>
      <c r="AJ20" s="72"/>
      <c r="AK20" s="83">
        <v>2017</v>
      </c>
      <c r="AL20" s="83">
        <v>180</v>
      </c>
      <c r="AM20" s="83"/>
      <c r="AN20" s="83"/>
      <c r="AO20" s="83"/>
      <c r="AP20" s="83"/>
      <c r="AQ20" s="83">
        <f>AL20+AM20+AN20+AO20+AP20</f>
        <v>180</v>
      </c>
      <c r="AR20" s="95">
        <v>0.0004675691929672606</v>
      </c>
      <c r="AS20" s="53"/>
    </row>
    <row r="21" spans="1:45" ht="13.5">
      <c r="A21" s="17">
        <v>11</v>
      </c>
      <c r="B21" s="14" t="s">
        <v>93</v>
      </c>
      <c r="C21" s="14" t="s">
        <v>94</v>
      </c>
      <c r="D21" s="14" t="s">
        <v>132</v>
      </c>
      <c r="E21" s="16">
        <v>19.64</v>
      </c>
      <c r="F21" s="18" t="s">
        <v>119</v>
      </c>
      <c r="G21" s="14" t="s">
        <v>133</v>
      </c>
      <c r="H21" s="14" t="s">
        <v>56</v>
      </c>
      <c r="I21" s="14">
        <v>30</v>
      </c>
      <c r="J21" s="14">
        <v>2</v>
      </c>
      <c r="K21" s="14">
        <v>28</v>
      </c>
      <c r="L21" s="14" t="s">
        <v>134</v>
      </c>
      <c r="M21" s="14" t="s">
        <v>58</v>
      </c>
      <c r="N21" s="37">
        <v>0.065</v>
      </c>
      <c r="O21" s="14" t="s">
        <v>135</v>
      </c>
      <c r="P21" s="37"/>
      <c r="Q21" s="14" t="s">
        <v>136</v>
      </c>
      <c r="R21" s="18">
        <v>42659</v>
      </c>
      <c r="S21" s="14" t="s">
        <v>74</v>
      </c>
      <c r="T21" s="47" t="s">
        <v>75</v>
      </c>
      <c r="U21" s="14"/>
      <c r="V21" s="14" t="s">
        <v>107</v>
      </c>
      <c r="W21" s="14"/>
      <c r="X21" s="14"/>
      <c r="Y21" s="14">
        <v>250242</v>
      </c>
      <c r="Z21" s="14"/>
      <c r="AA21" s="14">
        <f>SUM(W21:Z21)</f>
        <v>250242</v>
      </c>
      <c r="AB21" s="70" t="s">
        <v>62</v>
      </c>
      <c r="AC21" s="15" t="s">
        <v>137</v>
      </c>
      <c r="AD21" s="36">
        <v>0.1</v>
      </c>
      <c r="AE21" s="15" t="s">
        <v>62</v>
      </c>
      <c r="AF21" s="15" t="s">
        <v>138</v>
      </c>
      <c r="AG21" s="37">
        <v>0.9</v>
      </c>
      <c r="AH21" s="15" t="s">
        <v>103</v>
      </c>
      <c r="AI21" s="15" t="s">
        <v>90</v>
      </c>
      <c r="AJ21" s="15" t="s">
        <v>104</v>
      </c>
      <c r="AK21" s="83">
        <v>2016</v>
      </c>
      <c r="AL21" s="14"/>
      <c r="AM21" s="14"/>
      <c r="AN21" s="14"/>
      <c r="AO21" s="14"/>
      <c r="AP21" s="14"/>
      <c r="AQ21" s="14"/>
      <c r="AR21" s="14"/>
      <c r="AS21" s="53"/>
    </row>
    <row r="22" spans="1:45" ht="13.5">
      <c r="A22" s="17"/>
      <c r="B22" s="14"/>
      <c r="C22" s="14"/>
      <c r="D22" s="14"/>
      <c r="E22" s="16"/>
      <c r="F22" s="18"/>
      <c r="G22" s="14"/>
      <c r="H22" s="14"/>
      <c r="I22" s="14"/>
      <c r="J22" s="14"/>
      <c r="K22" s="14"/>
      <c r="L22" s="14"/>
      <c r="M22" s="14"/>
      <c r="N22" s="37"/>
      <c r="O22" s="14"/>
      <c r="P22" s="37"/>
      <c r="Q22" s="14"/>
      <c r="R22" s="18"/>
      <c r="S22" s="14"/>
      <c r="T22" s="48"/>
      <c r="U22" s="14"/>
      <c r="V22" s="14"/>
      <c r="W22" s="14"/>
      <c r="X22" s="14"/>
      <c r="Y22" s="14"/>
      <c r="Z22" s="14"/>
      <c r="AA22" s="14"/>
      <c r="AB22" s="71"/>
      <c r="AC22" s="72"/>
      <c r="AD22" s="36"/>
      <c r="AE22" s="72"/>
      <c r="AF22" s="72"/>
      <c r="AG22" s="37"/>
      <c r="AH22" s="72"/>
      <c r="AI22" s="72"/>
      <c r="AJ22" s="72"/>
      <c r="AK22" s="83">
        <v>2017</v>
      </c>
      <c r="AL22" s="83">
        <v>3535</v>
      </c>
      <c r="AM22" s="83"/>
      <c r="AN22" s="83"/>
      <c r="AO22" s="83"/>
      <c r="AP22" s="83"/>
      <c r="AQ22" s="83">
        <f t="shared" si="2"/>
        <v>3535</v>
      </c>
      <c r="AR22" s="95">
        <v>0.009182539428551479</v>
      </c>
      <c r="AS22" s="53"/>
    </row>
    <row r="23" spans="1:45" ht="13.5">
      <c r="A23" s="17">
        <v>12</v>
      </c>
      <c r="B23" s="14" t="s">
        <v>93</v>
      </c>
      <c r="C23" s="14" t="s">
        <v>94</v>
      </c>
      <c r="D23" s="14" t="s">
        <v>139</v>
      </c>
      <c r="E23" s="16">
        <v>4.67</v>
      </c>
      <c r="F23" s="14" t="s">
        <v>140</v>
      </c>
      <c r="G23" s="14" t="s">
        <v>141</v>
      </c>
      <c r="H23" s="14" t="s">
        <v>142</v>
      </c>
      <c r="I23" s="14">
        <v>15</v>
      </c>
      <c r="J23" s="14">
        <v>1.5</v>
      </c>
      <c r="K23" s="14">
        <v>13.5</v>
      </c>
      <c r="L23" s="14" t="s">
        <v>81</v>
      </c>
      <c r="M23" s="14" t="s">
        <v>58</v>
      </c>
      <c r="N23" s="37">
        <v>0.065</v>
      </c>
      <c r="O23" s="14" t="s">
        <v>143</v>
      </c>
      <c r="P23" s="36">
        <v>0.05</v>
      </c>
      <c r="Q23" s="18">
        <v>42485</v>
      </c>
      <c r="R23" s="18">
        <v>42658</v>
      </c>
      <c r="S23" s="14" t="s">
        <v>74</v>
      </c>
      <c r="T23" s="47" t="s">
        <v>75</v>
      </c>
      <c r="U23" s="14"/>
      <c r="V23" s="14" t="s">
        <v>100</v>
      </c>
      <c r="W23" s="14">
        <v>64834.93</v>
      </c>
      <c r="X23" s="14"/>
      <c r="Y23" s="14"/>
      <c r="Z23" s="14"/>
      <c r="AA23" s="14">
        <v>64834.93</v>
      </c>
      <c r="AB23" s="70" t="s">
        <v>62</v>
      </c>
      <c r="AC23" s="14" t="s">
        <v>144</v>
      </c>
      <c r="AD23" s="36">
        <v>0.1</v>
      </c>
      <c r="AE23" s="14" t="s">
        <v>62</v>
      </c>
      <c r="AF23" s="14" t="s">
        <v>145</v>
      </c>
      <c r="AG23" s="36">
        <v>0.9</v>
      </c>
      <c r="AH23" s="14" t="s">
        <v>146</v>
      </c>
      <c r="AI23" s="14" t="s">
        <v>90</v>
      </c>
      <c r="AJ23" s="14" t="s">
        <v>104</v>
      </c>
      <c r="AK23" s="14">
        <v>2016</v>
      </c>
      <c r="AL23" s="83">
        <v>859</v>
      </c>
      <c r="AM23" s="83"/>
      <c r="AN23" s="83"/>
      <c r="AO23" s="83"/>
      <c r="AP23" s="83"/>
      <c r="AQ23" s="83">
        <f>AL23+AM23+AN23+AO23+AP23</f>
        <v>859</v>
      </c>
      <c r="AR23" s="95">
        <v>0.002655299470794797</v>
      </c>
      <c r="AS23" s="53"/>
    </row>
    <row r="24" spans="1:45" ht="13.5">
      <c r="A24" s="17"/>
      <c r="B24" s="14"/>
      <c r="C24" s="14"/>
      <c r="D24" s="14"/>
      <c r="E24" s="16"/>
      <c r="F24" s="14"/>
      <c r="G24" s="14"/>
      <c r="H24" s="14"/>
      <c r="I24" s="14"/>
      <c r="J24" s="14"/>
      <c r="K24" s="14"/>
      <c r="L24" s="14"/>
      <c r="M24" s="14"/>
      <c r="N24" s="37"/>
      <c r="O24" s="14"/>
      <c r="P24" s="36"/>
      <c r="Q24" s="18"/>
      <c r="R24" s="18"/>
      <c r="S24" s="14"/>
      <c r="T24" s="48"/>
      <c r="U24" s="14"/>
      <c r="V24" s="14"/>
      <c r="W24" s="14"/>
      <c r="X24" s="14"/>
      <c r="Y24" s="14"/>
      <c r="Z24" s="14"/>
      <c r="AA24" s="14"/>
      <c r="AB24" s="71"/>
      <c r="AC24" s="14"/>
      <c r="AD24" s="36"/>
      <c r="AE24" s="14"/>
      <c r="AF24" s="14"/>
      <c r="AG24" s="36"/>
      <c r="AH24" s="14"/>
      <c r="AI24" s="14"/>
      <c r="AJ24" s="14"/>
      <c r="AK24" s="14">
        <v>2017</v>
      </c>
      <c r="AL24" s="83">
        <v>1887</v>
      </c>
      <c r="AM24" s="83"/>
      <c r="AN24" s="83"/>
      <c r="AO24" s="83"/>
      <c r="AP24" s="83"/>
      <c r="AQ24" s="83">
        <f t="shared" si="2"/>
        <v>1887</v>
      </c>
      <c r="AR24" s="95">
        <v>0.004901683706273448</v>
      </c>
      <c r="AS24" s="53"/>
    </row>
    <row r="25" spans="1:45" ht="75.75" customHeight="1">
      <c r="A25" s="17">
        <v>13</v>
      </c>
      <c r="B25" s="14" t="s">
        <v>93</v>
      </c>
      <c r="C25" s="14" t="s">
        <v>94</v>
      </c>
      <c r="D25" s="14" t="s">
        <v>147</v>
      </c>
      <c r="E25" s="16">
        <v>8.24</v>
      </c>
      <c r="F25" s="14" t="s">
        <v>148</v>
      </c>
      <c r="G25" s="14" t="s">
        <v>141</v>
      </c>
      <c r="H25" s="14" t="s">
        <v>149</v>
      </c>
      <c r="I25" s="14" t="s">
        <v>150</v>
      </c>
      <c r="J25" s="14">
        <v>1.5</v>
      </c>
      <c r="K25" s="14" t="s">
        <v>151</v>
      </c>
      <c r="L25" s="14" t="s">
        <v>81</v>
      </c>
      <c r="M25" s="14" t="s">
        <v>58</v>
      </c>
      <c r="N25" s="37">
        <v>0.065</v>
      </c>
      <c r="O25" s="14" t="s">
        <v>135</v>
      </c>
      <c r="P25" s="38"/>
      <c r="Q25" s="18">
        <v>42485</v>
      </c>
      <c r="R25" s="18">
        <v>42658</v>
      </c>
      <c r="S25" s="14" t="s">
        <v>74</v>
      </c>
      <c r="T25" s="47" t="s">
        <v>75</v>
      </c>
      <c r="U25" s="14"/>
      <c r="V25" s="14" t="s">
        <v>100</v>
      </c>
      <c r="W25" s="14"/>
      <c r="X25" s="14"/>
      <c r="Y25" s="14">
        <v>111638.16</v>
      </c>
      <c r="Z25" s="14"/>
      <c r="AA25" s="14">
        <f aca="true" t="shared" si="3" ref="AA25:AA30">SUM(W25:Z25)</f>
        <v>111638.16</v>
      </c>
      <c r="AB25" s="70" t="s">
        <v>62</v>
      </c>
      <c r="AC25" s="14" t="s">
        <v>144</v>
      </c>
      <c r="AD25" s="14" t="s">
        <v>152</v>
      </c>
      <c r="AE25" s="14" t="s">
        <v>62</v>
      </c>
      <c r="AF25" s="14" t="s">
        <v>153</v>
      </c>
      <c r="AG25" s="14" t="s">
        <v>154</v>
      </c>
      <c r="AH25" s="14" t="s">
        <v>146</v>
      </c>
      <c r="AI25" s="14" t="s">
        <v>90</v>
      </c>
      <c r="AJ25" s="14" t="s">
        <v>104</v>
      </c>
      <c r="AK25" s="83">
        <v>2016</v>
      </c>
      <c r="AL25" s="83"/>
      <c r="AM25" s="83"/>
      <c r="AN25" s="83"/>
      <c r="AO25" s="83"/>
      <c r="AP25" s="83"/>
      <c r="AQ25" s="83"/>
      <c r="AR25" s="95"/>
      <c r="AS25" s="53"/>
    </row>
    <row r="26" spans="1:45" ht="75.75" customHeight="1">
      <c r="A26" s="17"/>
      <c r="B26" s="14"/>
      <c r="C26" s="14"/>
      <c r="D26" s="14"/>
      <c r="E26" s="16"/>
      <c r="F26" s="14"/>
      <c r="G26" s="14"/>
      <c r="H26" s="14"/>
      <c r="I26" s="14"/>
      <c r="J26" s="14"/>
      <c r="K26" s="14"/>
      <c r="L26" s="14"/>
      <c r="M26" s="14"/>
      <c r="N26" s="37"/>
      <c r="O26" s="14"/>
      <c r="P26" s="38"/>
      <c r="Q26" s="18"/>
      <c r="R26" s="18"/>
      <c r="S26" s="14"/>
      <c r="T26" s="48"/>
      <c r="U26" s="14"/>
      <c r="V26" s="14"/>
      <c r="W26" s="14"/>
      <c r="X26" s="14"/>
      <c r="Y26" s="14"/>
      <c r="Z26" s="14"/>
      <c r="AA26" s="14"/>
      <c r="AB26" s="71"/>
      <c r="AC26" s="14"/>
      <c r="AD26" s="14"/>
      <c r="AE26" s="14"/>
      <c r="AF26" s="14"/>
      <c r="AG26" s="14"/>
      <c r="AH26" s="14"/>
      <c r="AI26" s="14"/>
      <c r="AJ26" s="14"/>
      <c r="AK26" s="83">
        <v>2017</v>
      </c>
      <c r="AL26" s="83">
        <v>1953.16</v>
      </c>
      <c r="AM26" s="83"/>
      <c r="AN26" s="83"/>
      <c r="AO26" s="83"/>
      <c r="AP26" s="83"/>
      <c r="AQ26" s="83">
        <f>SUM(AL26:AP26)</f>
        <v>1953.16</v>
      </c>
      <c r="AR26" s="95">
        <v>0.005073541360755193</v>
      </c>
      <c r="AS26" s="53"/>
    </row>
    <row r="27" spans="1:45" ht="52.5">
      <c r="A27" s="17">
        <v>14</v>
      </c>
      <c r="B27" s="14" t="s">
        <v>51</v>
      </c>
      <c r="C27" s="14" t="s">
        <v>94</v>
      </c>
      <c r="D27" s="14" t="s">
        <v>155</v>
      </c>
      <c r="E27" s="16">
        <v>9.778206</v>
      </c>
      <c r="F27" s="14" t="s">
        <v>156</v>
      </c>
      <c r="G27" s="14" t="s">
        <v>157</v>
      </c>
      <c r="H27" s="14" t="s">
        <v>56</v>
      </c>
      <c r="I27" s="14">
        <v>15</v>
      </c>
      <c r="J27" s="14">
        <v>3</v>
      </c>
      <c r="K27" s="14">
        <v>12</v>
      </c>
      <c r="L27" s="14" t="s">
        <v>81</v>
      </c>
      <c r="M27" s="14" t="s">
        <v>58</v>
      </c>
      <c r="N27" s="35">
        <v>6.499</v>
      </c>
      <c r="O27" s="14" t="s">
        <v>135</v>
      </c>
      <c r="P27" s="38"/>
      <c r="Q27" s="46" t="s">
        <v>158</v>
      </c>
      <c r="R27" s="50">
        <v>42754</v>
      </c>
      <c r="S27" s="14" t="s">
        <v>74</v>
      </c>
      <c r="T27" s="49"/>
      <c r="U27" s="14"/>
      <c r="V27" s="14"/>
      <c r="W27" s="14"/>
      <c r="X27" s="14"/>
      <c r="Y27" s="14">
        <v>20237.329999999998</v>
      </c>
      <c r="Z27" s="14"/>
      <c r="AA27" s="14">
        <f t="shared" si="3"/>
        <v>20237.329999999998</v>
      </c>
      <c r="AB27" s="73" t="s">
        <v>62</v>
      </c>
      <c r="AC27" s="14" t="s">
        <v>159</v>
      </c>
      <c r="AD27" s="36">
        <v>0.2</v>
      </c>
      <c r="AE27" s="14" t="s">
        <v>62</v>
      </c>
      <c r="AF27" s="14" t="s">
        <v>160</v>
      </c>
      <c r="AG27" s="36">
        <v>0.8</v>
      </c>
      <c r="AH27" s="14" t="s">
        <v>128</v>
      </c>
      <c r="AI27" s="14" t="s">
        <v>117</v>
      </c>
      <c r="AJ27" s="14" t="s">
        <v>104</v>
      </c>
      <c r="AK27" s="83">
        <v>2017</v>
      </c>
      <c r="AL27" s="83">
        <v>493</v>
      </c>
      <c r="AM27" s="83"/>
      <c r="AN27" s="83"/>
      <c r="AO27" s="83"/>
      <c r="AP27" s="83"/>
      <c r="AQ27" s="83">
        <v>493</v>
      </c>
      <c r="AR27" s="98">
        <v>0.0012806200674047748</v>
      </c>
      <c r="AS27" s="53"/>
    </row>
    <row r="28" spans="1:45" ht="52.5">
      <c r="A28" s="17">
        <v>15</v>
      </c>
      <c r="B28" s="14" t="s">
        <v>93</v>
      </c>
      <c r="C28" s="14" t="s">
        <v>94</v>
      </c>
      <c r="D28" s="14" t="s">
        <v>161</v>
      </c>
      <c r="E28" s="16">
        <v>18.7185</v>
      </c>
      <c r="F28" s="14" t="s">
        <v>162</v>
      </c>
      <c r="G28" s="14" t="s">
        <v>79</v>
      </c>
      <c r="H28" s="14" t="s">
        <v>56</v>
      </c>
      <c r="I28" s="14">
        <v>15</v>
      </c>
      <c r="J28" s="14">
        <v>2</v>
      </c>
      <c r="K28" s="14">
        <v>13</v>
      </c>
      <c r="L28" s="14" t="s">
        <v>81</v>
      </c>
      <c r="M28" s="14" t="s">
        <v>58</v>
      </c>
      <c r="N28" s="35">
        <v>6.5</v>
      </c>
      <c r="O28" s="14" t="s">
        <v>135</v>
      </c>
      <c r="P28" s="38"/>
      <c r="Q28" s="46" t="s">
        <v>158</v>
      </c>
      <c r="R28" s="50">
        <v>42736</v>
      </c>
      <c r="S28" s="14" t="s">
        <v>74</v>
      </c>
      <c r="T28" s="49"/>
      <c r="U28" s="14"/>
      <c r="V28" s="14"/>
      <c r="W28" s="14"/>
      <c r="X28" s="14"/>
      <c r="Y28" s="14">
        <v>48897.77</v>
      </c>
      <c r="Z28" s="14"/>
      <c r="AA28" s="14">
        <f t="shared" si="3"/>
        <v>48897.77</v>
      </c>
      <c r="AB28" s="73" t="s">
        <v>62</v>
      </c>
      <c r="AC28" s="14" t="s">
        <v>114</v>
      </c>
      <c r="AD28" s="36">
        <v>0.1</v>
      </c>
      <c r="AE28" s="14" t="s">
        <v>62</v>
      </c>
      <c r="AF28" s="14" t="s">
        <v>163</v>
      </c>
      <c r="AG28" s="36">
        <v>0.9</v>
      </c>
      <c r="AH28" s="14" t="s">
        <v>164</v>
      </c>
      <c r="AI28" s="14" t="s">
        <v>90</v>
      </c>
      <c r="AJ28" s="14" t="s">
        <v>104</v>
      </c>
      <c r="AK28" s="83">
        <v>2017</v>
      </c>
      <c r="AL28" s="83">
        <v>1524</v>
      </c>
      <c r="AM28" s="83"/>
      <c r="AN28" s="83"/>
      <c r="AO28" s="83"/>
      <c r="AP28" s="83"/>
      <c r="AQ28" s="83">
        <v>1524</v>
      </c>
      <c r="AR28" s="98">
        <v>0.0039587525004561395</v>
      </c>
      <c r="AS28" s="53"/>
    </row>
    <row r="29" spans="1:45" ht="42">
      <c r="A29" s="14">
        <v>16</v>
      </c>
      <c r="B29" s="14" t="s">
        <v>93</v>
      </c>
      <c r="C29" s="14" t="s">
        <v>94</v>
      </c>
      <c r="D29" s="14" t="s">
        <v>165</v>
      </c>
      <c r="E29" s="16">
        <v>10.625794</v>
      </c>
      <c r="F29" s="14" t="s">
        <v>166</v>
      </c>
      <c r="G29" s="14" t="s">
        <v>120</v>
      </c>
      <c r="H29" s="14" t="s">
        <v>167</v>
      </c>
      <c r="I29" s="14" t="s">
        <v>168</v>
      </c>
      <c r="J29" s="14">
        <v>2</v>
      </c>
      <c r="K29" s="14">
        <v>13</v>
      </c>
      <c r="L29" s="14" t="s">
        <v>130</v>
      </c>
      <c r="M29" s="14" t="s">
        <v>58</v>
      </c>
      <c r="N29" s="37">
        <v>0.06480000000000001</v>
      </c>
      <c r="O29" s="14" t="s">
        <v>135</v>
      </c>
      <c r="P29" s="38"/>
      <c r="Q29" s="14" t="s">
        <v>158</v>
      </c>
      <c r="R29" s="50">
        <v>42896</v>
      </c>
      <c r="S29" s="14" t="s">
        <v>74</v>
      </c>
      <c r="T29" s="49"/>
      <c r="U29" s="14"/>
      <c r="V29" s="14"/>
      <c r="W29" s="14"/>
      <c r="X29" s="14"/>
      <c r="Y29" s="14">
        <v>26277.17</v>
      </c>
      <c r="Z29" s="14"/>
      <c r="AA29" s="14">
        <f t="shared" si="3"/>
        <v>26277.17</v>
      </c>
      <c r="AB29" s="73" t="s">
        <v>62</v>
      </c>
      <c r="AC29" s="77" t="s">
        <v>169</v>
      </c>
      <c r="AD29" s="78">
        <v>0.1</v>
      </c>
      <c r="AE29" s="77" t="s">
        <v>62</v>
      </c>
      <c r="AF29" s="77" t="s">
        <v>170</v>
      </c>
      <c r="AG29" s="78">
        <v>0.9</v>
      </c>
      <c r="AH29" s="77" t="s">
        <v>146</v>
      </c>
      <c r="AI29" s="77" t="s">
        <v>117</v>
      </c>
      <c r="AJ29" s="14" t="s">
        <v>104</v>
      </c>
      <c r="AK29" s="77">
        <v>2017</v>
      </c>
      <c r="AL29" s="87">
        <v>1301</v>
      </c>
      <c r="AM29" s="77"/>
      <c r="AN29" s="77"/>
      <c r="AO29" s="77"/>
      <c r="AP29" s="77"/>
      <c r="AQ29" s="14">
        <f aca="true" t="shared" si="4" ref="AQ29:AQ34">AL29+AM29+AN29+AO29+AP29</f>
        <v>1301</v>
      </c>
      <c r="AR29" s="99">
        <v>0.003379486222502256</v>
      </c>
      <c r="AS29" s="53"/>
    </row>
    <row r="30" spans="1:45" ht="42.75" customHeight="1">
      <c r="A30" s="17">
        <v>17</v>
      </c>
      <c r="B30" s="14" t="s">
        <v>93</v>
      </c>
      <c r="C30" s="14" t="s">
        <v>94</v>
      </c>
      <c r="D30" s="14" t="s">
        <v>171</v>
      </c>
      <c r="E30" s="16">
        <v>10.25</v>
      </c>
      <c r="F30" s="14" t="s">
        <v>148</v>
      </c>
      <c r="G30" s="14" t="s">
        <v>172</v>
      </c>
      <c r="H30" s="14" t="s">
        <v>173</v>
      </c>
      <c r="I30" s="14" t="s">
        <v>174</v>
      </c>
      <c r="J30" s="14" t="s">
        <v>175</v>
      </c>
      <c r="K30" s="14" t="s">
        <v>176</v>
      </c>
      <c r="L30" s="14" t="s">
        <v>130</v>
      </c>
      <c r="M30" s="14" t="s">
        <v>58</v>
      </c>
      <c r="N30" s="35" t="s">
        <v>177</v>
      </c>
      <c r="O30" s="14" t="s">
        <v>135</v>
      </c>
      <c r="P30" s="38"/>
      <c r="Q30" s="14" t="s">
        <v>178</v>
      </c>
      <c r="R30" s="50">
        <v>42864</v>
      </c>
      <c r="S30" s="14" t="s">
        <v>74</v>
      </c>
      <c r="T30" s="47"/>
      <c r="U30" s="14"/>
      <c r="V30" s="14"/>
      <c r="W30" s="14"/>
      <c r="X30" s="14"/>
      <c r="Y30" s="14">
        <v>42920.64</v>
      </c>
      <c r="Z30" s="14"/>
      <c r="AA30" s="14">
        <f t="shared" si="3"/>
        <v>42920.64</v>
      </c>
      <c r="AB30" s="70" t="s">
        <v>62</v>
      </c>
      <c r="AC30" s="14" t="s">
        <v>179</v>
      </c>
      <c r="AD30" s="36">
        <v>0.3</v>
      </c>
      <c r="AE30" s="14" t="s">
        <v>62</v>
      </c>
      <c r="AF30" s="14" t="s">
        <v>180</v>
      </c>
      <c r="AG30" s="36">
        <v>0.7</v>
      </c>
      <c r="AH30" s="14" t="s">
        <v>146</v>
      </c>
      <c r="AI30" s="14" t="s">
        <v>90</v>
      </c>
      <c r="AJ30" s="14" t="s">
        <v>104</v>
      </c>
      <c r="AK30" s="14">
        <v>2016</v>
      </c>
      <c r="AL30" s="83"/>
      <c r="AM30" s="83"/>
      <c r="AN30" s="83"/>
      <c r="AO30" s="83"/>
      <c r="AP30" s="83"/>
      <c r="AQ30" s="83"/>
      <c r="AR30" s="83"/>
      <c r="AS30" s="53"/>
    </row>
    <row r="31" spans="1:45" ht="42.75" customHeight="1">
      <c r="A31" s="17"/>
      <c r="B31" s="14"/>
      <c r="C31" s="14"/>
      <c r="D31" s="14"/>
      <c r="E31" s="16"/>
      <c r="F31" s="14"/>
      <c r="G31" s="14"/>
      <c r="H31" s="14"/>
      <c r="I31" s="14"/>
      <c r="J31" s="14"/>
      <c r="K31" s="14"/>
      <c r="L31" s="14"/>
      <c r="M31" s="14"/>
      <c r="N31" s="35"/>
      <c r="O31" s="14"/>
      <c r="P31" s="38"/>
      <c r="Q31" s="14"/>
      <c r="R31" s="50"/>
      <c r="S31" s="14"/>
      <c r="T31" s="48"/>
      <c r="U31" s="14"/>
      <c r="V31" s="14"/>
      <c r="W31" s="14"/>
      <c r="X31" s="14"/>
      <c r="Y31" s="14"/>
      <c r="Z31" s="14"/>
      <c r="AA31" s="14"/>
      <c r="AB31" s="71"/>
      <c r="AC31" s="14"/>
      <c r="AD31" s="36"/>
      <c r="AE31" s="14"/>
      <c r="AF31" s="14"/>
      <c r="AG31" s="36"/>
      <c r="AH31" s="14"/>
      <c r="AI31" s="14"/>
      <c r="AJ31" s="14"/>
      <c r="AK31" s="14">
        <v>2017</v>
      </c>
      <c r="AL31" s="83"/>
      <c r="AM31" s="83"/>
      <c r="AN31" s="83"/>
      <c r="AO31" s="83"/>
      <c r="AP31" s="83"/>
      <c r="AQ31" s="83"/>
      <c r="AR31" s="96"/>
      <c r="AS31" s="53"/>
    </row>
    <row r="32" spans="1:45" ht="52.5">
      <c r="A32" s="17">
        <v>18</v>
      </c>
      <c r="B32" s="14" t="s">
        <v>93</v>
      </c>
      <c r="C32" s="14" t="s">
        <v>94</v>
      </c>
      <c r="D32" s="14" t="s">
        <v>181</v>
      </c>
      <c r="E32" s="16">
        <v>9.62306</v>
      </c>
      <c r="F32" s="14" t="s">
        <v>182</v>
      </c>
      <c r="G32" s="14" t="s">
        <v>183</v>
      </c>
      <c r="H32" s="14" t="s">
        <v>184</v>
      </c>
      <c r="I32" s="14">
        <v>15</v>
      </c>
      <c r="J32" s="14">
        <v>3</v>
      </c>
      <c r="K32" s="14">
        <v>12</v>
      </c>
      <c r="L32" s="14" t="s">
        <v>130</v>
      </c>
      <c r="M32" s="14" t="s">
        <v>58</v>
      </c>
      <c r="N32" s="37">
        <v>0.065</v>
      </c>
      <c r="O32" s="14"/>
      <c r="P32" s="38"/>
      <c r="Q32" s="18">
        <v>42635</v>
      </c>
      <c r="R32" s="50">
        <v>42808</v>
      </c>
      <c r="S32" s="14" t="s">
        <v>74</v>
      </c>
      <c r="T32" s="49" t="s">
        <v>75</v>
      </c>
      <c r="U32" s="14"/>
      <c r="V32" s="14" t="s">
        <v>76</v>
      </c>
      <c r="W32" s="51">
        <v>51161</v>
      </c>
      <c r="X32" s="14"/>
      <c r="Y32" s="14"/>
      <c r="Z32" s="14"/>
      <c r="AA32" s="14">
        <f aca="true" t="shared" si="5" ref="AA32:AA40">SUM(W32:Z32)</f>
        <v>51161</v>
      </c>
      <c r="AB32" s="73" t="s">
        <v>62</v>
      </c>
      <c r="AC32" s="14" t="s">
        <v>185</v>
      </c>
      <c r="AD32" s="36">
        <v>0.1</v>
      </c>
      <c r="AE32" s="14" t="s">
        <v>64</v>
      </c>
      <c r="AF32" s="14" t="s">
        <v>186</v>
      </c>
      <c r="AG32" s="36">
        <v>0.9</v>
      </c>
      <c r="AH32" s="14" t="s">
        <v>146</v>
      </c>
      <c r="AI32" s="14" t="s">
        <v>90</v>
      </c>
      <c r="AJ32" s="14" t="s">
        <v>104</v>
      </c>
      <c r="AK32" s="83">
        <v>2017</v>
      </c>
      <c r="AL32" s="88">
        <v>311.04</v>
      </c>
      <c r="AM32" s="88"/>
      <c r="AN32" s="88"/>
      <c r="AO32" s="88"/>
      <c r="AP32" s="88"/>
      <c r="AQ32" s="83">
        <f t="shared" si="4"/>
        <v>311.04</v>
      </c>
      <c r="AR32" s="100">
        <v>0.0008079595654474263</v>
      </c>
      <c r="AS32" s="53"/>
    </row>
    <row r="33" spans="1:45" ht="73.5">
      <c r="A33" s="15">
        <v>19</v>
      </c>
      <c r="B33" s="14" t="s">
        <v>93</v>
      </c>
      <c r="C33" s="14" t="s">
        <v>94</v>
      </c>
      <c r="D33" s="14" t="s">
        <v>187</v>
      </c>
      <c r="E33" s="16">
        <v>32.87</v>
      </c>
      <c r="F33" s="14" t="s">
        <v>188</v>
      </c>
      <c r="G33" s="14" t="s">
        <v>189</v>
      </c>
      <c r="H33" s="14" t="s">
        <v>56</v>
      </c>
      <c r="I33" s="14">
        <v>15</v>
      </c>
      <c r="J33" s="14">
        <v>3</v>
      </c>
      <c r="K33" s="14">
        <v>12</v>
      </c>
      <c r="L33" s="14" t="s">
        <v>81</v>
      </c>
      <c r="M33" s="14" t="s">
        <v>58</v>
      </c>
      <c r="N33" s="37">
        <v>0.065</v>
      </c>
      <c r="O33" s="14"/>
      <c r="P33" s="38"/>
      <c r="Q33" s="18">
        <v>42549</v>
      </c>
      <c r="R33" s="50">
        <v>42753</v>
      </c>
      <c r="S33" s="14" t="s">
        <v>74</v>
      </c>
      <c r="T33" s="49"/>
      <c r="U33" s="14"/>
      <c r="V33" s="14"/>
      <c r="W33" s="14"/>
      <c r="X33" s="14"/>
      <c r="Y33" s="14">
        <v>2872.05</v>
      </c>
      <c r="Z33" s="14"/>
      <c r="AA33" s="14">
        <f t="shared" si="5"/>
        <v>2872.05</v>
      </c>
      <c r="AB33" s="73" t="s">
        <v>62</v>
      </c>
      <c r="AC33" s="14" t="s">
        <v>108</v>
      </c>
      <c r="AD33" s="36">
        <v>0.1</v>
      </c>
      <c r="AE33" s="14" t="s">
        <v>62</v>
      </c>
      <c r="AF33" s="14" t="s">
        <v>190</v>
      </c>
      <c r="AG33" s="36">
        <v>0.9</v>
      </c>
      <c r="AH33" s="14" t="s">
        <v>110</v>
      </c>
      <c r="AI33" s="14" t="s">
        <v>90</v>
      </c>
      <c r="AJ33" s="14" t="s">
        <v>104</v>
      </c>
      <c r="AK33" s="14">
        <v>2017</v>
      </c>
      <c r="AL33" s="89">
        <v>2016.32</v>
      </c>
      <c r="AM33" s="90"/>
      <c r="AN33" s="90"/>
      <c r="AO33" s="90"/>
      <c r="AP33" s="90"/>
      <c r="AQ33" s="14">
        <f t="shared" si="4"/>
        <v>2016.32</v>
      </c>
      <c r="AR33" s="99">
        <v>0.005237606195354149</v>
      </c>
      <c r="AS33" s="53"/>
    </row>
    <row r="34" spans="1:45" ht="52.5">
      <c r="A34" s="15">
        <v>20</v>
      </c>
      <c r="B34" s="14" t="s">
        <v>93</v>
      </c>
      <c r="C34" s="14" t="s">
        <v>94</v>
      </c>
      <c r="D34" s="14" t="s">
        <v>191</v>
      </c>
      <c r="E34" s="16">
        <v>17.28</v>
      </c>
      <c r="F34" s="14" t="s">
        <v>188</v>
      </c>
      <c r="G34" s="14" t="s">
        <v>192</v>
      </c>
      <c r="H34" s="14" t="s">
        <v>56</v>
      </c>
      <c r="I34" s="14">
        <v>15</v>
      </c>
      <c r="J34" s="14">
        <v>3</v>
      </c>
      <c r="K34" s="14">
        <v>12</v>
      </c>
      <c r="L34" s="14" t="s">
        <v>130</v>
      </c>
      <c r="M34" s="14" t="s">
        <v>58</v>
      </c>
      <c r="N34" s="37">
        <v>0.065</v>
      </c>
      <c r="O34" s="14"/>
      <c r="P34" s="38"/>
      <c r="Q34" s="14" t="s">
        <v>158</v>
      </c>
      <c r="R34" s="50">
        <v>42844</v>
      </c>
      <c r="S34" s="14" t="s">
        <v>74</v>
      </c>
      <c r="T34" s="49"/>
      <c r="U34" s="14"/>
      <c r="V34" s="14"/>
      <c r="W34" s="14"/>
      <c r="X34" s="14"/>
      <c r="Y34" s="14">
        <v>3178.8900000000003</v>
      </c>
      <c r="Z34" s="14"/>
      <c r="AA34" s="14">
        <f t="shared" si="5"/>
        <v>3178.8900000000003</v>
      </c>
      <c r="AB34" s="73" t="s">
        <v>62</v>
      </c>
      <c r="AC34" s="14" t="s">
        <v>193</v>
      </c>
      <c r="AD34" s="36">
        <v>0.1</v>
      </c>
      <c r="AE34" s="14" t="s">
        <v>62</v>
      </c>
      <c r="AF34" s="14" t="s">
        <v>194</v>
      </c>
      <c r="AG34" s="36">
        <v>0.9</v>
      </c>
      <c r="AH34" s="14" t="s">
        <v>146</v>
      </c>
      <c r="AI34" s="14" t="s">
        <v>90</v>
      </c>
      <c r="AJ34" s="14" t="s">
        <v>104</v>
      </c>
      <c r="AK34" s="14">
        <v>2017</v>
      </c>
      <c r="AL34" s="90">
        <v>1060</v>
      </c>
      <c r="AM34" s="85"/>
      <c r="AN34" s="85"/>
      <c r="AO34" s="85"/>
      <c r="AP34" s="85"/>
      <c r="AQ34" s="83">
        <f t="shared" si="4"/>
        <v>1060</v>
      </c>
      <c r="AR34" s="99">
        <v>0.0027534630252516457</v>
      </c>
      <c r="AS34" s="53"/>
    </row>
    <row r="35" spans="1:45" ht="42">
      <c r="A35" s="15">
        <v>21</v>
      </c>
      <c r="B35" s="14" t="s">
        <v>93</v>
      </c>
      <c r="C35" s="14" t="s">
        <v>94</v>
      </c>
      <c r="D35" s="14" t="s">
        <v>195</v>
      </c>
      <c r="E35" s="16">
        <v>12.07</v>
      </c>
      <c r="F35" s="14" t="s">
        <v>166</v>
      </c>
      <c r="G35" s="14" t="s">
        <v>97</v>
      </c>
      <c r="H35" s="14" t="s">
        <v>142</v>
      </c>
      <c r="I35" s="14">
        <v>15</v>
      </c>
      <c r="J35" s="14">
        <v>2</v>
      </c>
      <c r="K35" s="14">
        <v>13</v>
      </c>
      <c r="L35" s="14" t="s">
        <v>130</v>
      </c>
      <c r="M35" s="14" t="s">
        <v>58</v>
      </c>
      <c r="N35" s="37">
        <v>0.065</v>
      </c>
      <c r="O35" s="14"/>
      <c r="P35" s="38"/>
      <c r="Q35" s="14" t="s">
        <v>158</v>
      </c>
      <c r="R35" s="50">
        <v>42736</v>
      </c>
      <c r="S35" s="14" t="s">
        <v>74</v>
      </c>
      <c r="T35" s="49"/>
      <c r="U35" s="14"/>
      <c r="V35" s="14"/>
      <c r="W35" s="14">
        <v>54867.86</v>
      </c>
      <c r="X35" s="14"/>
      <c r="Y35" s="14"/>
      <c r="Z35" s="14"/>
      <c r="AA35" s="14">
        <f t="shared" si="5"/>
        <v>54867.86</v>
      </c>
      <c r="AB35" s="73" t="s">
        <v>62</v>
      </c>
      <c r="AC35" s="77" t="s">
        <v>196</v>
      </c>
      <c r="AD35" s="78">
        <v>0.1</v>
      </c>
      <c r="AE35" s="77" t="s">
        <v>62</v>
      </c>
      <c r="AF35" s="77" t="s">
        <v>197</v>
      </c>
      <c r="AG35" s="78">
        <v>0.9</v>
      </c>
      <c r="AH35" s="77" t="s">
        <v>146</v>
      </c>
      <c r="AI35" s="77" t="s">
        <v>117</v>
      </c>
      <c r="AJ35" s="14" t="s">
        <v>104</v>
      </c>
      <c r="AK35" s="85">
        <v>2017</v>
      </c>
      <c r="AL35" s="84"/>
      <c r="AM35" s="84"/>
      <c r="AN35" s="85"/>
      <c r="AO35" s="85"/>
      <c r="AP35" s="85"/>
      <c r="AQ35" s="83"/>
      <c r="AR35" s="95"/>
      <c r="AS35" s="53"/>
    </row>
    <row r="36" spans="1:45" ht="105">
      <c r="A36" s="15">
        <v>22</v>
      </c>
      <c r="B36" s="14" t="s">
        <v>93</v>
      </c>
      <c r="C36" s="14" t="s">
        <v>94</v>
      </c>
      <c r="D36" s="14" t="s">
        <v>198</v>
      </c>
      <c r="E36" s="16">
        <v>20.43</v>
      </c>
      <c r="F36" s="14" t="s">
        <v>199</v>
      </c>
      <c r="G36" s="14" t="s">
        <v>79</v>
      </c>
      <c r="H36" s="14" t="s">
        <v>56</v>
      </c>
      <c r="I36" s="14">
        <v>15</v>
      </c>
      <c r="J36" s="14">
        <v>3</v>
      </c>
      <c r="K36" s="14">
        <v>12</v>
      </c>
      <c r="L36" s="14" t="s">
        <v>130</v>
      </c>
      <c r="M36" s="14" t="s">
        <v>58</v>
      </c>
      <c r="N36" s="37">
        <v>0.065</v>
      </c>
      <c r="O36" s="14"/>
      <c r="P36" s="38"/>
      <c r="Q36" s="46" t="s">
        <v>158</v>
      </c>
      <c r="R36" s="50">
        <v>42997</v>
      </c>
      <c r="S36" s="14" t="s">
        <v>74</v>
      </c>
      <c r="T36" s="49"/>
      <c r="U36" s="14"/>
      <c r="V36" s="14"/>
      <c r="W36" s="14">
        <v>51727</v>
      </c>
      <c r="X36" s="14"/>
      <c r="Y36" s="14"/>
      <c r="Z36" s="14"/>
      <c r="AA36" s="14">
        <f t="shared" si="5"/>
        <v>51727</v>
      </c>
      <c r="AB36" s="73" t="s">
        <v>62</v>
      </c>
      <c r="AC36" s="14" t="s">
        <v>114</v>
      </c>
      <c r="AD36" s="78">
        <v>0.1</v>
      </c>
      <c r="AE36" s="14" t="s">
        <v>62</v>
      </c>
      <c r="AF36" s="14" t="s">
        <v>200</v>
      </c>
      <c r="AG36" s="36">
        <v>0.9</v>
      </c>
      <c r="AH36" s="14" t="s">
        <v>201</v>
      </c>
      <c r="AI36" s="14" t="s">
        <v>90</v>
      </c>
      <c r="AJ36" s="14" t="s">
        <v>104</v>
      </c>
      <c r="AK36" s="85">
        <v>2017</v>
      </c>
      <c r="AL36" s="83"/>
      <c r="AM36" s="83"/>
      <c r="AN36" s="83"/>
      <c r="AO36" s="83"/>
      <c r="AP36" s="83"/>
      <c r="AQ36" s="83"/>
      <c r="AR36" s="95"/>
      <c r="AS36" s="53"/>
    </row>
    <row r="37" spans="1:45" ht="52.5">
      <c r="A37" s="17">
        <v>23</v>
      </c>
      <c r="B37" s="14" t="s">
        <v>51</v>
      </c>
      <c r="C37" s="14" t="s">
        <v>94</v>
      </c>
      <c r="D37" s="14" t="s">
        <v>202</v>
      </c>
      <c r="E37" s="16">
        <v>8.876407</v>
      </c>
      <c r="F37" s="14" t="s">
        <v>156</v>
      </c>
      <c r="G37" s="14" t="s">
        <v>183</v>
      </c>
      <c r="H37" s="14" t="s">
        <v>203</v>
      </c>
      <c r="I37" s="14">
        <v>15</v>
      </c>
      <c r="J37" s="14">
        <v>2</v>
      </c>
      <c r="K37" s="14">
        <v>13</v>
      </c>
      <c r="L37" s="14" t="s">
        <v>81</v>
      </c>
      <c r="M37" s="14" t="s">
        <v>58</v>
      </c>
      <c r="N37" s="35">
        <v>6.5</v>
      </c>
      <c r="O37" s="14"/>
      <c r="P37" s="38"/>
      <c r="Q37" s="46" t="s">
        <v>158</v>
      </c>
      <c r="R37" s="50">
        <v>42809</v>
      </c>
      <c r="S37" s="14" t="s">
        <v>74</v>
      </c>
      <c r="T37" s="49" t="s">
        <v>75</v>
      </c>
      <c r="U37" s="14"/>
      <c r="V37" s="14" t="s">
        <v>76</v>
      </c>
      <c r="W37" s="14"/>
      <c r="X37" s="14"/>
      <c r="Y37" s="14">
        <v>37612.229999999996</v>
      </c>
      <c r="Z37" s="14"/>
      <c r="AA37" s="14">
        <f t="shared" si="5"/>
        <v>37612.229999999996</v>
      </c>
      <c r="AB37" s="73" t="s">
        <v>62</v>
      </c>
      <c r="AC37" s="14" t="s">
        <v>204</v>
      </c>
      <c r="AD37" s="36">
        <v>0.1</v>
      </c>
      <c r="AE37" s="14" t="s">
        <v>62</v>
      </c>
      <c r="AF37" s="14" t="s">
        <v>205</v>
      </c>
      <c r="AG37" s="36">
        <v>0.9</v>
      </c>
      <c r="AH37" s="14" t="s">
        <v>128</v>
      </c>
      <c r="AI37" s="14" t="s">
        <v>90</v>
      </c>
      <c r="AJ37" s="14" t="s">
        <v>104</v>
      </c>
      <c r="AK37" s="83">
        <v>2017</v>
      </c>
      <c r="AL37" s="86">
        <v>929</v>
      </c>
      <c r="AM37" s="83"/>
      <c r="AN37" s="83"/>
      <c r="AO37" s="83"/>
      <c r="AP37" s="83"/>
      <c r="AQ37" s="83">
        <f aca="true" t="shared" si="6" ref="AQ37:AQ41">AL37+AM37+AN37+AO37+AP37</f>
        <v>929</v>
      </c>
      <c r="AR37" s="98">
        <v>0.002413176557036584</v>
      </c>
      <c r="AS37" s="53"/>
    </row>
    <row r="38" spans="1:45" ht="42">
      <c r="A38" s="17">
        <v>24</v>
      </c>
      <c r="B38" s="14" t="s">
        <v>93</v>
      </c>
      <c r="C38" s="14" t="s">
        <v>94</v>
      </c>
      <c r="D38" s="14" t="s">
        <v>206</v>
      </c>
      <c r="E38" s="16">
        <v>14.789705</v>
      </c>
      <c r="F38" s="14" t="s">
        <v>162</v>
      </c>
      <c r="G38" s="14" t="s">
        <v>79</v>
      </c>
      <c r="H38" s="14" t="s">
        <v>56</v>
      </c>
      <c r="I38" s="14">
        <v>15</v>
      </c>
      <c r="J38" s="14">
        <v>2</v>
      </c>
      <c r="K38" s="14">
        <v>13</v>
      </c>
      <c r="L38" s="14" t="s">
        <v>81</v>
      </c>
      <c r="M38" s="14" t="s">
        <v>58</v>
      </c>
      <c r="N38" s="35">
        <v>6.5</v>
      </c>
      <c r="O38" s="14"/>
      <c r="P38" s="38"/>
      <c r="Q38" s="14" t="s">
        <v>158</v>
      </c>
      <c r="R38" s="50">
        <v>42887</v>
      </c>
      <c r="S38" s="14" t="s">
        <v>74</v>
      </c>
      <c r="T38" s="49"/>
      <c r="U38" s="14"/>
      <c r="V38" s="14"/>
      <c r="W38" s="14">
        <v>61472.78</v>
      </c>
      <c r="X38" s="14"/>
      <c r="Y38" s="14"/>
      <c r="Z38" s="14"/>
      <c r="AA38" s="14">
        <f t="shared" si="5"/>
        <v>61472.78</v>
      </c>
      <c r="AB38" s="73" t="s">
        <v>62</v>
      </c>
      <c r="AC38" s="14" t="s">
        <v>114</v>
      </c>
      <c r="AD38" s="36">
        <v>0.1</v>
      </c>
      <c r="AE38" s="14" t="s">
        <v>62</v>
      </c>
      <c r="AF38" s="14" t="s">
        <v>115</v>
      </c>
      <c r="AG38" s="36">
        <v>0.9</v>
      </c>
      <c r="AH38" s="14" t="s">
        <v>164</v>
      </c>
      <c r="AI38" s="14" t="s">
        <v>117</v>
      </c>
      <c r="AJ38" s="14" t="s">
        <v>104</v>
      </c>
      <c r="AK38" s="83">
        <v>2017</v>
      </c>
      <c r="AL38" s="83">
        <v>1095</v>
      </c>
      <c r="AM38" s="83"/>
      <c r="AN38" s="83"/>
      <c r="AO38" s="83"/>
      <c r="AP38" s="83"/>
      <c r="AQ38" s="83">
        <v>1095</v>
      </c>
      <c r="AR38" s="98">
        <v>0.002844379257217502</v>
      </c>
      <c r="AS38" s="53"/>
    </row>
    <row r="39" spans="1:45" ht="60" customHeight="1">
      <c r="A39" s="17">
        <v>25</v>
      </c>
      <c r="B39" s="14" t="s">
        <v>93</v>
      </c>
      <c r="C39" s="14" t="s">
        <v>94</v>
      </c>
      <c r="D39" s="14" t="s">
        <v>207</v>
      </c>
      <c r="E39" s="16">
        <v>19.504318</v>
      </c>
      <c r="F39" s="14" t="s">
        <v>162</v>
      </c>
      <c r="G39" s="14" t="s">
        <v>55</v>
      </c>
      <c r="H39" s="14" t="s">
        <v>56</v>
      </c>
      <c r="I39" s="14" t="s">
        <v>208</v>
      </c>
      <c r="J39" s="14">
        <v>2</v>
      </c>
      <c r="K39" s="14" t="s">
        <v>209</v>
      </c>
      <c r="L39" s="14" t="s">
        <v>81</v>
      </c>
      <c r="M39" s="14" t="s">
        <v>58</v>
      </c>
      <c r="N39" s="35">
        <v>6.5</v>
      </c>
      <c r="O39" s="14"/>
      <c r="P39" s="38"/>
      <c r="Q39" s="14" t="s">
        <v>158</v>
      </c>
      <c r="R39" s="52"/>
      <c r="S39" s="14" t="s">
        <v>74</v>
      </c>
      <c r="T39" s="49" t="s">
        <v>75</v>
      </c>
      <c r="U39" s="14"/>
      <c r="V39" s="14" t="s">
        <v>107</v>
      </c>
      <c r="W39" s="14"/>
      <c r="X39" s="14"/>
      <c r="Y39" s="14">
        <v>49537.310000000005</v>
      </c>
      <c r="Z39" s="14"/>
      <c r="AA39" s="14">
        <f t="shared" si="5"/>
        <v>49537.310000000005</v>
      </c>
      <c r="AB39" s="73" t="s">
        <v>62</v>
      </c>
      <c r="AC39" s="14" t="s">
        <v>210</v>
      </c>
      <c r="AD39" s="36">
        <v>0.1</v>
      </c>
      <c r="AE39" s="14" t="s">
        <v>62</v>
      </c>
      <c r="AF39" s="14" t="s">
        <v>211</v>
      </c>
      <c r="AG39" s="36">
        <v>0.9</v>
      </c>
      <c r="AH39" s="14" t="s">
        <v>164</v>
      </c>
      <c r="AI39" s="14" t="s">
        <v>212</v>
      </c>
      <c r="AJ39" s="14" t="s">
        <v>104</v>
      </c>
      <c r="AK39" s="14">
        <v>2017</v>
      </c>
      <c r="AL39" s="83">
        <v>1560.1054400000003</v>
      </c>
      <c r="AM39" s="83"/>
      <c r="AN39" s="83"/>
      <c r="AO39" s="83"/>
      <c r="AP39" s="83"/>
      <c r="AQ39" s="83">
        <f t="shared" si="6"/>
        <v>1560.1054400000003</v>
      </c>
      <c r="AR39" s="98">
        <v>0.0040525402306924065</v>
      </c>
      <c r="AS39" s="53"/>
    </row>
    <row r="40" spans="1:45" ht="42">
      <c r="A40" s="17">
        <v>26</v>
      </c>
      <c r="B40" s="14" t="s">
        <v>93</v>
      </c>
      <c r="C40" s="14" t="s">
        <v>94</v>
      </c>
      <c r="D40" s="14" t="s">
        <v>213</v>
      </c>
      <c r="E40" s="16">
        <v>8.4</v>
      </c>
      <c r="F40" s="14" t="s">
        <v>214</v>
      </c>
      <c r="G40" s="14" t="s">
        <v>79</v>
      </c>
      <c r="H40" s="14" t="s">
        <v>215</v>
      </c>
      <c r="I40" s="14">
        <v>13</v>
      </c>
      <c r="J40" s="14">
        <v>3</v>
      </c>
      <c r="K40" s="14">
        <v>10</v>
      </c>
      <c r="L40" s="14" t="s">
        <v>81</v>
      </c>
      <c r="M40" s="14" t="s">
        <v>58</v>
      </c>
      <c r="N40" s="35">
        <v>6.5</v>
      </c>
      <c r="O40" s="14"/>
      <c r="P40" s="38"/>
      <c r="Q40" s="14" t="s">
        <v>216</v>
      </c>
      <c r="R40" s="50">
        <v>42736</v>
      </c>
      <c r="S40" s="14" t="s">
        <v>74</v>
      </c>
      <c r="T40" s="49"/>
      <c r="U40" s="14"/>
      <c r="V40" s="14"/>
      <c r="W40" s="14">
        <v>125673</v>
      </c>
      <c r="X40" s="14"/>
      <c r="Y40" s="14"/>
      <c r="Z40" s="14"/>
      <c r="AA40" s="14">
        <f t="shared" si="5"/>
        <v>125673</v>
      </c>
      <c r="AB40" s="70" t="s">
        <v>62</v>
      </c>
      <c r="AC40" s="14" t="s">
        <v>114</v>
      </c>
      <c r="AD40" s="78">
        <v>0.1</v>
      </c>
      <c r="AE40" s="14" t="s">
        <v>62</v>
      </c>
      <c r="AF40" s="14" t="s">
        <v>197</v>
      </c>
      <c r="AG40" s="36">
        <v>0.9</v>
      </c>
      <c r="AH40" s="14" t="s">
        <v>217</v>
      </c>
      <c r="AI40" s="14" t="s">
        <v>117</v>
      </c>
      <c r="AJ40" s="14" t="s">
        <v>104</v>
      </c>
      <c r="AK40" s="14">
        <v>2017</v>
      </c>
      <c r="AL40" s="83"/>
      <c r="AM40" s="83"/>
      <c r="AN40" s="83"/>
      <c r="AO40" s="83"/>
      <c r="AP40" s="83"/>
      <c r="AQ40" s="83"/>
      <c r="AR40" s="96"/>
      <c r="AS40" s="53"/>
    </row>
    <row r="41" spans="1:45" ht="105">
      <c r="A41" s="17">
        <v>27</v>
      </c>
      <c r="B41" s="14" t="s">
        <v>93</v>
      </c>
      <c r="C41" s="14" t="s">
        <v>94</v>
      </c>
      <c r="D41" s="14" t="s">
        <v>218</v>
      </c>
      <c r="E41" s="16">
        <v>33.37</v>
      </c>
      <c r="F41" s="14" t="s">
        <v>219</v>
      </c>
      <c r="G41" s="14" t="s">
        <v>220</v>
      </c>
      <c r="H41" s="14" t="s">
        <v>56</v>
      </c>
      <c r="I41" s="14" t="s">
        <v>221</v>
      </c>
      <c r="J41" s="14" t="s">
        <v>222</v>
      </c>
      <c r="K41" s="14" t="s">
        <v>223</v>
      </c>
      <c r="L41" s="14" t="s">
        <v>81</v>
      </c>
      <c r="M41" s="14" t="s">
        <v>58</v>
      </c>
      <c r="N41" s="35">
        <v>6.5</v>
      </c>
      <c r="O41" s="14"/>
      <c r="P41" s="38"/>
      <c r="Q41" s="18">
        <v>42549</v>
      </c>
      <c r="R41" s="14"/>
      <c r="S41" s="14" t="s">
        <v>74</v>
      </c>
      <c r="T41" s="53"/>
      <c r="U41" s="14"/>
      <c r="V41" s="14"/>
      <c r="W41" s="14"/>
      <c r="X41" s="14"/>
      <c r="Y41" s="14"/>
      <c r="Z41" s="14"/>
      <c r="AA41" s="79"/>
      <c r="AB41" s="80" t="s">
        <v>62</v>
      </c>
      <c r="AC41" s="14" t="s">
        <v>224</v>
      </c>
      <c r="AD41" s="36">
        <v>0.1</v>
      </c>
      <c r="AE41" s="14" t="s">
        <v>62</v>
      </c>
      <c r="AF41" s="14" t="s">
        <v>225</v>
      </c>
      <c r="AG41" s="36">
        <v>0.9</v>
      </c>
      <c r="AH41" s="14" t="s">
        <v>110</v>
      </c>
      <c r="AI41" s="14" t="s">
        <v>90</v>
      </c>
      <c r="AJ41" s="14" t="s">
        <v>104</v>
      </c>
      <c r="AK41" s="83">
        <v>2017</v>
      </c>
      <c r="AL41" s="83">
        <v>1000</v>
      </c>
      <c r="AM41" s="83"/>
      <c r="AN41" s="83"/>
      <c r="AO41" s="83"/>
      <c r="AP41" s="83"/>
      <c r="AQ41" s="83">
        <f t="shared" si="6"/>
        <v>1000</v>
      </c>
      <c r="AR41" s="96">
        <v>0.002597606627595892</v>
      </c>
      <c r="AS41" s="53"/>
    </row>
    <row r="42" spans="1:45" ht="31.5">
      <c r="A42" s="20">
        <v>28</v>
      </c>
      <c r="B42" s="20" t="s">
        <v>93</v>
      </c>
      <c r="C42" s="20" t="s">
        <v>226</v>
      </c>
      <c r="D42" s="20" t="s">
        <v>227</v>
      </c>
      <c r="E42" s="21">
        <v>12.14</v>
      </c>
      <c r="F42" s="20" t="s">
        <v>71</v>
      </c>
      <c r="G42" s="20" t="s">
        <v>228</v>
      </c>
      <c r="H42" s="20" t="s">
        <v>203</v>
      </c>
      <c r="I42" s="20">
        <v>30</v>
      </c>
      <c r="J42" s="20">
        <v>3</v>
      </c>
      <c r="K42" s="20">
        <v>27</v>
      </c>
      <c r="L42" s="20" t="s">
        <v>130</v>
      </c>
      <c r="M42" s="20" t="s">
        <v>58</v>
      </c>
      <c r="N42" s="39">
        <v>0.08</v>
      </c>
      <c r="O42" s="21" t="s">
        <v>59</v>
      </c>
      <c r="P42" s="21">
        <v>6.37</v>
      </c>
      <c r="Q42" s="20" t="s">
        <v>229</v>
      </c>
      <c r="R42" s="20"/>
      <c r="S42" s="20" t="s">
        <v>74</v>
      </c>
      <c r="T42" s="20" t="s">
        <v>60</v>
      </c>
      <c r="U42" s="20"/>
      <c r="V42" s="20" t="s">
        <v>230</v>
      </c>
      <c r="W42" s="54">
        <v>12847.19</v>
      </c>
      <c r="X42" s="54">
        <v>718307.69</v>
      </c>
      <c r="Y42" s="20"/>
      <c r="Z42" s="20"/>
      <c r="AA42" s="20">
        <f>W42+X42+Y42</f>
        <v>731154.8799999999</v>
      </c>
      <c r="AB42" s="20" t="s">
        <v>86</v>
      </c>
      <c r="AC42" s="20" t="s">
        <v>231</v>
      </c>
      <c r="AD42" s="20">
        <v>20</v>
      </c>
      <c r="AE42" s="20" t="s">
        <v>62</v>
      </c>
      <c r="AF42" s="20" t="s">
        <v>232</v>
      </c>
      <c r="AG42" s="20">
        <v>80</v>
      </c>
      <c r="AH42" s="20" t="s">
        <v>233</v>
      </c>
      <c r="AI42" s="20" t="s">
        <v>117</v>
      </c>
      <c r="AJ42" s="20" t="s">
        <v>234</v>
      </c>
      <c r="AK42" s="20"/>
      <c r="AL42" s="20"/>
      <c r="AM42" s="20"/>
      <c r="AN42" s="20"/>
      <c r="AO42" s="20"/>
      <c r="AP42" s="20"/>
      <c r="AQ42" s="20"/>
      <c r="AR42" s="20"/>
      <c r="AS42" s="20"/>
    </row>
    <row r="43" spans="1:45" ht="31.5">
      <c r="A43" s="20">
        <v>29</v>
      </c>
      <c r="B43" s="20" t="s">
        <v>93</v>
      </c>
      <c r="C43" s="20" t="s">
        <v>226</v>
      </c>
      <c r="D43" s="20" t="s">
        <v>235</v>
      </c>
      <c r="E43" s="21">
        <v>20.15</v>
      </c>
      <c r="F43" s="20" t="s">
        <v>236</v>
      </c>
      <c r="G43" s="20" t="s">
        <v>228</v>
      </c>
      <c r="H43" s="20" t="s">
        <v>56</v>
      </c>
      <c r="I43" s="20">
        <v>23</v>
      </c>
      <c r="J43" s="20">
        <v>3</v>
      </c>
      <c r="K43" s="20">
        <v>20</v>
      </c>
      <c r="L43" s="20" t="s">
        <v>130</v>
      </c>
      <c r="M43" s="20" t="s">
        <v>58</v>
      </c>
      <c r="N43" s="40">
        <v>0.069</v>
      </c>
      <c r="O43" s="21" t="s">
        <v>59</v>
      </c>
      <c r="P43" s="21"/>
      <c r="Q43" s="20" t="s">
        <v>237</v>
      </c>
      <c r="R43" s="20"/>
      <c r="S43" s="20" t="s">
        <v>74</v>
      </c>
      <c r="T43" s="20" t="s">
        <v>238</v>
      </c>
      <c r="U43" s="20" t="s">
        <v>107</v>
      </c>
      <c r="V43" s="20" t="s">
        <v>107</v>
      </c>
      <c r="W43" s="20">
        <f>4201*15+40000</f>
        <v>103015</v>
      </c>
      <c r="X43" s="20">
        <f>78000+388*20+225*20+(1380/0.75*0.25*20)</f>
        <v>99460</v>
      </c>
      <c r="Y43" s="20">
        <f>1993*20</f>
        <v>39860</v>
      </c>
      <c r="Z43" s="20"/>
      <c r="AA43" s="20">
        <f>SUM(W43:Z43)</f>
        <v>242335</v>
      </c>
      <c r="AB43" s="20" t="s">
        <v>86</v>
      </c>
      <c r="AC43" s="20" t="s">
        <v>231</v>
      </c>
      <c r="AD43" s="20">
        <v>25</v>
      </c>
      <c r="AE43" s="20" t="s">
        <v>62</v>
      </c>
      <c r="AF43" s="20"/>
      <c r="AG43" s="20">
        <v>75</v>
      </c>
      <c r="AH43" s="20"/>
      <c r="AI43" s="20"/>
      <c r="AJ43" s="20" t="s">
        <v>234</v>
      </c>
      <c r="AK43" s="20"/>
      <c r="AL43" s="20"/>
      <c r="AM43" s="20"/>
      <c r="AN43" s="20"/>
      <c r="AO43" s="20"/>
      <c r="AP43" s="20"/>
      <c r="AQ43" s="20"/>
      <c r="AR43" s="20"/>
      <c r="AS43" s="20"/>
    </row>
    <row r="44" spans="1:45" ht="31.5">
      <c r="A44" s="20">
        <v>30</v>
      </c>
      <c r="B44" s="20" t="s">
        <v>93</v>
      </c>
      <c r="C44" s="20" t="s">
        <v>226</v>
      </c>
      <c r="D44" s="20" t="s">
        <v>239</v>
      </c>
      <c r="E44" s="21">
        <v>7.59</v>
      </c>
      <c r="F44" s="20" t="s">
        <v>71</v>
      </c>
      <c r="G44" s="20" t="s">
        <v>240</v>
      </c>
      <c r="H44" s="20" t="s">
        <v>241</v>
      </c>
      <c r="I44" s="20">
        <v>30</v>
      </c>
      <c r="J44" s="20">
        <v>2</v>
      </c>
      <c r="K44" s="20">
        <v>28</v>
      </c>
      <c r="L44" s="20" t="s">
        <v>81</v>
      </c>
      <c r="M44" s="20" t="s">
        <v>242</v>
      </c>
      <c r="N44" s="40">
        <v>0.0277</v>
      </c>
      <c r="O44" s="21" t="s">
        <v>59</v>
      </c>
      <c r="P44" s="21">
        <v>4.9</v>
      </c>
      <c r="Q44" s="20" t="s">
        <v>243</v>
      </c>
      <c r="R44" s="55" t="s">
        <v>244</v>
      </c>
      <c r="S44" s="20" t="s">
        <v>245</v>
      </c>
      <c r="T44" s="20" t="s">
        <v>60</v>
      </c>
      <c r="U44" s="20"/>
      <c r="V44" s="20" t="s">
        <v>107</v>
      </c>
      <c r="W44" s="20"/>
      <c r="X44" s="54">
        <v>139765.46</v>
      </c>
      <c r="Y44" s="20">
        <v>98100</v>
      </c>
      <c r="Z44" s="20"/>
      <c r="AA44" s="20">
        <f aca="true" t="shared" si="7" ref="AA44:AA49">W44+X44+Y44</f>
        <v>237865.46</v>
      </c>
      <c r="AB44" s="20" t="s">
        <v>86</v>
      </c>
      <c r="AC44" s="20" t="s">
        <v>246</v>
      </c>
      <c r="AD44" s="20">
        <v>20</v>
      </c>
      <c r="AE44" s="20" t="s">
        <v>62</v>
      </c>
      <c r="AF44" s="20" t="s">
        <v>170</v>
      </c>
      <c r="AG44" s="20">
        <v>80</v>
      </c>
      <c r="AH44" s="20" t="s">
        <v>233</v>
      </c>
      <c r="AI44" s="20" t="s">
        <v>247</v>
      </c>
      <c r="AJ44" s="20" t="s">
        <v>234</v>
      </c>
      <c r="AK44" s="20"/>
      <c r="AL44" s="20"/>
      <c r="AM44" s="20"/>
      <c r="AN44" s="20"/>
      <c r="AO44" s="20"/>
      <c r="AP44" s="20"/>
      <c r="AQ44" s="20"/>
      <c r="AR44" s="20"/>
      <c r="AS44" s="20"/>
    </row>
    <row r="45" spans="1:45" ht="31.5">
      <c r="A45" s="20">
        <v>31</v>
      </c>
      <c r="B45" s="20" t="s">
        <v>93</v>
      </c>
      <c r="C45" s="20" t="s">
        <v>226</v>
      </c>
      <c r="D45" s="20" t="s">
        <v>248</v>
      </c>
      <c r="E45" s="21">
        <v>70.51</v>
      </c>
      <c r="F45" s="22" t="s">
        <v>249</v>
      </c>
      <c r="G45" s="20" t="s">
        <v>250</v>
      </c>
      <c r="H45" s="20" t="s">
        <v>203</v>
      </c>
      <c r="I45" s="20">
        <v>30</v>
      </c>
      <c r="J45" s="20">
        <v>5</v>
      </c>
      <c r="K45" s="20">
        <v>25</v>
      </c>
      <c r="L45" s="20" t="s">
        <v>130</v>
      </c>
      <c r="M45" s="20" t="s">
        <v>58</v>
      </c>
      <c r="N45" s="40">
        <v>0.065</v>
      </c>
      <c r="O45" s="21" t="s">
        <v>59</v>
      </c>
      <c r="P45" s="21" t="s">
        <v>251</v>
      </c>
      <c r="Q45" s="20" t="s">
        <v>252</v>
      </c>
      <c r="R45" s="20"/>
      <c r="S45" s="20" t="s">
        <v>74</v>
      </c>
      <c r="T45" s="20" t="s">
        <v>253</v>
      </c>
      <c r="U45" s="20" t="s">
        <v>107</v>
      </c>
      <c r="V45" s="20"/>
      <c r="W45" s="20"/>
      <c r="X45" s="20">
        <v>714983</v>
      </c>
      <c r="Y45" s="20">
        <v>772282</v>
      </c>
      <c r="Z45" s="20"/>
      <c r="AA45" s="20">
        <v>1487265</v>
      </c>
      <c r="AB45" s="20" t="s">
        <v>86</v>
      </c>
      <c r="AC45" s="20" t="s">
        <v>254</v>
      </c>
      <c r="AD45" s="20">
        <v>20</v>
      </c>
      <c r="AE45" s="20" t="s">
        <v>62</v>
      </c>
      <c r="AF45" s="20"/>
      <c r="AG45" s="20">
        <v>80</v>
      </c>
      <c r="AH45" s="20" t="s">
        <v>255</v>
      </c>
      <c r="AI45" s="20"/>
      <c r="AJ45" s="20" t="s">
        <v>256</v>
      </c>
      <c r="AK45" s="20"/>
      <c r="AL45" s="20"/>
      <c r="AM45" s="20"/>
      <c r="AN45" s="20"/>
      <c r="AO45" s="20"/>
      <c r="AP45" s="20"/>
      <c r="AQ45" s="20"/>
      <c r="AR45" s="40"/>
      <c r="AS45" s="20"/>
    </row>
    <row r="46" spans="1:45" ht="31.5">
      <c r="A46" s="20">
        <v>32</v>
      </c>
      <c r="B46" s="20" t="s">
        <v>93</v>
      </c>
      <c r="C46" s="20" t="s">
        <v>226</v>
      </c>
      <c r="D46" s="20" t="s">
        <v>257</v>
      </c>
      <c r="E46" s="21">
        <v>15.3</v>
      </c>
      <c r="F46" s="20" t="s">
        <v>258</v>
      </c>
      <c r="G46" s="20" t="s">
        <v>259</v>
      </c>
      <c r="H46" s="20" t="s">
        <v>203</v>
      </c>
      <c r="I46" s="20">
        <v>30</v>
      </c>
      <c r="J46" s="20">
        <v>5</v>
      </c>
      <c r="K46" s="20">
        <v>25</v>
      </c>
      <c r="L46" s="20" t="s">
        <v>130</v>
      </c>
      <c r="M46" s="20" t="s">
        <v>58</v>
      </c>
      <c r="N46" s="40">
        <v>0.065</v>
      </c>
      <c r="O46" s="26" t="s">
        <v>59</v>
      </c>
      <c r="P46" s="21">
        <v>6.37</v>
      </c>
      <c r="Q46" s="20" t="s">
        <v>243</v>
      </c>
      <c r="R46" s="20"/>
      <c r="S46" s="20" t="s">
        <v>74</v>
      </c>
      <c r="T46" s="20" t="s">
        <v>60</v>
      </c>
      <c r="U46" s="20"/>
      <c r="V46" s="56" t="s">
        <v>76</v>
      </c>
      <c r="W46" s="20"/>
      <c r="X46" s="20">
        <v>185533</v>
      </c>
      <c r="Y46" s="20">
        <v>123451</v>
      </c>
      <c r="Z46" s="20"/>
      <c r="AA46" s="20">
        <v>308984</v>
      </c>
      <c r="AB46" s="20" t="s">
        <v>86</v>
      </c>
      <c r="AC46" s="20" t="s">
        <v>231</v>
      </c>
      <c r="AD46" s="20">
        <v>20</v>
      </c>
      <c r="AE46" s="20" t="s">
        <v>62</v>
      </c>
      <c r="AF46" s="20"/>
      <c r="AG46" s="20">
        <v>80</v>
      </c>
      <c r="AH46" s="20"/>
      <c r="AI46" s="20"/>
      <c r="AJ46" s="20" t="s">
        <v>234</v>
      </c>
      <c r="AK46" s="20"/>
      <c r="AL46" s="20"/>
      <c r="AM46" s="20"/>
      <c r="AN46" s="20"/>
      <c r="AO46" s="20"/>
      <c r="AP46" s="20"/>
      <c r="AQ46" s="20"/>
      <c r="AR46" s="20"/>
      <c r="AS46" s="20"/>
    </row>
    <row r="47" spans="1:45" ht="52.5">
      <c r="A47" s="20">
        <v>33</v>
      </c>
      <c r="B47" s="20" t="s">
        <v>93</v>
      </c>
      <c r="C47" s="20" t="s">
        <v>226</v>
      </c>
      <c r="D47" s="20" t="s">
        <v>260</v>
      </c>
      <c r="E47" s="21">
        <v>13.16</v>
      </c>
      <c r="F47" s="20" t="s">
        <v>236</v>
      </c>
      <c r="G47" s="20" t="s">
        <v>261</v>
      </c>
      <c r="H47" s="20" t="s">
        <v>56</v>
      </c>
      <c r="I47" s="20">
        <v>17</v>
      </c>
      <c r="J47" s="20">
        <v>2</v>
      </c>
      <c r="K47" s="20">
        <v>15</v>
      </c>
      <c r="L47" s="20" t="s">
        <v>81</v>
      </c>
      <c r="M47" s="20" t="s">
        <v>58</v>
      </c>
      <c r="N47" s="40">
        <v>0.065</v>
      </c>
      <c r="O47" s="21" t="s">
        <v>59</v>
      </c>
      <c r="P47" s="21">
        <v>6.37</v>
      </c>
      <c r="Q47" s="20" t="s">
        <v>243</v>
      </c>
      <c r="R47" s="55" t="s">
        <v>262</v>
      </c>
      <c r="S47" s="20" t="s">
        <v>74</v>
      </c>
      <c r="T47" s="20" t="s">
        <v>60</v>
      </c>
      <c r="U47" s="20"/>
      <c r="V47" s="56" t="s">
        <v>76</v>
      </c>
      <c r="W47" s="20"/>
      <c r="X47" s="20">
        <v>21642</v>
      </c>
      <c r="Y47" s="20">
        <v>177347</v>
      </c>
      <c r="Z47" s="20"/>
      <c r="AA47" s="20">
        <f>X47+Y47</f>
        <v>198989</v>
      </c>
      <c r="AB47" s="20" t="s">
        <v>86</v>
      </c>
      <c r="AC47" s="20" t="s">
        <v>263</v>
      </c>
      <c r="AD47" s="20">
        <v>20</v>
      </c>
      <c r="AE47" s="20" t="s">
        <v>62</v>
      </c>
      <c r="AF47" s="20" t="s">
        <v>264</v>
      </c>
      <c r="AG47" s="20" t="s">
        <v>265</v>
      </c>
      <c r="AH47" s="20" t="s">
        <v>103</v>
      </c>
      <c r="AI47" s="20" t="s">
        <v>266</v>
      </c>
      <c r="AJ47" s="20" t="s">
        <v>267</v>
      </c>
      <c r="AK47" s="20"/>
      <c r="AL47" s="20"/>
      <c r="AM47" s="20"/>
      <c r="AN47" s="20"/>
      <c r="AO47" s="20"/>
      <c r="AP47" s="20"/>
      <c r="AQ47" s="20"/>
      <c r="AR47" s="101"/>
      <c r="AS47" s="20"/>
    </row>
    <row r="48" spans="1:45" ht="31.5">
      <c r="A48" s="20">
        <v>34</v>
      </c>
      <c r="B48" s="20" t="s">
        <v>93</v>
      </c>
      <c r="C48" s="20" t="s">
        <v>226</v>
      </c>
      <c r="D48" s="20" t="s">
        <v>268</v>
      </c>
      <c r="E48" s="21">
        <v>2.3</v>
      </c>
      <c r="F48" s="20" t="s">
        <v>71</v>
      </c>
      <c r="G48" s="20" t="s">
        <v>269</v>
      </c>
      <c r="H48" s="20" t="s">
        <v>241</v>
      </c>
      <c r="I48" s="20">
        <v>30</v>
      </c>
      <c r="J48" s="20">
        <v>2</v>
      </c>
      <c r="K48" s="20">
        <v>28</v>
      </c>
      <c r="L48" s="20" t="s">
        <v>270</v>
      </c>
      <c r="M48" s="20" t="s">
        <v>58</v>
      </c>
      <c r="N48" s="40">
        <v>0.065</v>
      </c>
      <c r="O48" s="21" t="s">
        <v>59</v>
      </c>
      <c r="P48" s="21">
        <v>6.37</v>
      </c>
      <c r="Q48" s="20" t="s">
        <v>243</v>
      </c>
      <c r="R48" s="20"/>
      <c r="S48" s="20" t="s">
        <v>74</v>
      </c>
      <c r="T48" s="20" t="s">
        <v>60</v>
      </c>
      <c r="U48" s="20"/>
      <c r="V48" s="56" t="s">
        <v>76</v>
      </c>
      <c r="W48" s="20"/>
      <c r="X48" s="54">
        <v>68437.5</v>
      </c>
      <c r="Y48" s="20">
        <v>16800</v>
      </c>
      <c r="Z48" s="20"/>
      <c r="AA48" s="20">
        <f t="shared" si="7"/>
        <v>85237.5</v>
      </c>
      <c r="AB48" s="20" t="s">
        <v>86</v>
      </c>
      <c r="AC48" s="20" t="s">
        <v>271</v>
      </c>
      <c r="AD48" s="20">
        <v>10</v>
      </c>
      <c r="AE48" s="20" t="s">
        <v>62</v>
      </c>
      <c r="AF48" s="20"/>
      <c r="AG48" s="20">
        <v>90</v>
      </c>
      <c r="AH48" s="20"/>
      <c r="AI48" s="20"/>
      <c r="AJ48" s="20" t="s">
        <v>234</v>
      </c>
      <c r="AK48" s="20"/>
      <c r="AL48" s="20"/>
      <c r="AM48" s="20"/>
      <c r="AN48" s="20"/>
      <c r="AO48" s="20"/>
      <c r="AP48" s="20"/>
      <c r="AQ48" s="20"/>
      <c r="AR48" s="20"/>
      <c r="AS48" s="20"/>
    </row>
    <row r="49" spans="1:45" ht="31.5">
      <c r="A49" s="20">
        <v>35</v>
      </c>
      <c r="B49" s="20" t="s">
        <v>93</v>
      </c>
      <c r="C49" s="20" t="s">
        <v>226</v>
      </c>
      <c r="D49" s="23" t="s">
        <v>272</v>
      </c>
      <c r="E49" s="24">
        <v>3.2</v>
      </c>
      <c r="F49" s="23" t="s">
        <v>71</v>
      </c>
      <c r="G49" s="23" t="s">
        <v>273</v>
      </c>
      <c r="H49" s="23" t="s">
        <v>203</v>
      </c>
      <c r="I49" s="23">
        <v>30</v>
      </c>
      <c r="J49" s="23">
        <v>2</v>
      </c>
      <c r="K49" s="23">
        <v>28</v>
      </c>
      <c r="L49" s="23" t="s">
        <v>270</v>
      </c>
      <c r="M49" s="20" t="s">
        <v>58</v>
      </c>
      <c r="N49" s="40">
        <v>0.065</v>
      </c>
      <c r="O49" s="21" t="s">
        <v>59</v>
      </c>
      <c r="P49" s="21">
        <v>6.37</v>
      </c>
      <c r="Q49" s="20" t="s">
        <v>243</v>
      </c>
      <c r="R49" s="23"/>
      <c r="S49" s="20" t="s">
        <v>74</v>
      </c>
      <c r="T49" s="23" t="s">
        <v>60</v>
      </c>
      <c r="U49" s="23"/>
      <c r="V49" s="56" t="s">
        <v>76</v>
      </c>
      <c r="W49" s="23"/>
      <c r="X49" s="57">
        <v>113005.12</v>
      </c>
      <c r="Y49" s="23">
        <v>16800</v>
      </c>
      <c r="Z49" s="20"/>
      <c r="AA49" s="20">
        <f t="shared" si="7"/>
        <v>129805.12</v>
      </c>
      <c r="AB49" s="20" t="s">
        <v>86</v>
      </c>
      <c r="AC49" s="20" t="s">
        <v>274</v>
      </c>
      <c r="AD49" s="20">
        <v>10</v>
      </c>
      <c r="AE49" s="20" t="s">
        <v>62</v>
      </c>
      <c r="AF49" s="20"/>
      <c r="AG49" s="20">
        <v>90</v>
      </c>
      <c r="AH49" s="20"/>
      <c r="AI49" s="20"/>
      <c r="AJ49" s="20" t="s">
        <v>234</v>
      </c>
      <c r="AK49" s="20"/>
      <c r="AL49" s="20"/>
      <c r="AM49" s="20"/>
      <c r="AN49" s="20"/>
      <c r="AO49" s="20"/>
      <c r="AP49" s="20"/>
      <c r="AQ49" s="20"/>
      <c r="AR49" s="20"/>
      <c r="AS49" s="20"/>
    </row>
    <row r="50" spans="1:45" ht="40.5" customHeight="1">
      <c r="A50" s="20">
        <v>36</v>
      </c>
      <c r="B50" s="20" t="s">
        <v>51</v>
      </c>
      <c r="C50" s="20" t="s">
        <v>275</v>
      </c>
      <c r="D50" s="20" t="s">
        <v>276</v>
      </c>
      <c r="E50" s="21">
        <v>20.07</v>
      </c>
      <c r="F50" s="20" t="s">
        <v>277</v>
      </c>
      <c r="G50" s="20" t="s">
        <v>278</v>
      </c>
      <c r="H50" s="20" t="s">
        <v>279</v>
      </c>
      <c r="I50" s="20">
        <v>23</v>
      </c>
      <c r="J50" s="20">
        <v>3</v>
      </c>
      <c r="K50" s="20">
        <v>20</v>
      </c>
      <c r="L50" s="20" t="s">
        <v>72</v>
      </c>
      <c r="M50" s="20" t="s">
        <v>58</v>
      </c>
      <c r="N50" s="40">
        <v>0.065</v>
      </c>
      <c r="O50" s="41" t="s">
        <v>280</v>
      </c>
      <c r="P50" s="40">
        <v>0.049</v>
      </c>
      <c r="Q50" s="20">
        <v>2016</v>
      </c>
      <c r="R50" s="58" t="s">
        <v>281</v>
      </c>
      <c r="S50" s="20" t="s">
        <v>282</v>
      </c>
      <c r="T50" s="20" t="s">
        <v>253</v>
      </c>
      <c r="U50" s="20" t="s">
        <v>107</v>
      </c>
      <c r="V50" s="20" t="s">
        <v>107</v>
      </c>
      <c r="W50" s="20" t="s">
        <v>281</v>
      </c>
      <c r="X50" s="59"/>
      <c r="Y50" s="21"/>
      <c r="Z50" s="20"/>
      <c r="AA50" s="59"/>
      <c r="AB50" s="25"/>
      <c r="AC50" s="25" t="s">
        <v>283</v>
      </c>
      <c r="AD50" s="42">
        <v>0.2</v>
      </c>
      <c r="AE50" s="25" t="s">
        <v>62</v>
      </c>
      <c r="AF50" s="20"/>
      <c r="AG50" s="42">
        <v>0.8</v>
      </c>
      <c r="AH50" s="20"/>
      <c r="AI50" s="20"/>
      <c r="AJ50" s="20"/>
      <c r="AK50" s="20">
        <v>2014</v>
      </c>
      <c r="AL50" s="20"/>
      <c r="AM50" s="21"/>
      <c r="AN50" s="20"/>
      <c r="AO50" s="20"/>
      <c r="AP50" s="20"/>
      <c r="AQ50" s="25"/>
      <c r="AR50" s="42"/>
      <c r="AS50" s="20"/>
    </row>
    <row r="51" spans="1:45" ht="40.5" customHeight="1">
      <c r="A51" s="20"/>
      <c r="B51" s="20"/>
      <c r="C51" s="20"/>
      <c r="D51" s="20"/>
      <c r="E51" s="21"/>
      <c r="F51" s="20"/>
      <c r="G51" s="20"/>
      <c r="H51" s="20"/>
      <c r="I51" s="20"/>
      <c r="J51" s="20"/>
      <c r="K51" s="20"/>
      <c r="L51" s="20"/>
      <c r="M51" s="20"/>
      <c r="N51" s="40"/>
      <c r="O51" s="41"/>
      <c r="P51" s="40"/>
      <c r="Q51" s="20"/>
      <c r="R51" s="58"/>
      <c r="S51" s="20"/>
      <c r="T51" s="20"/>
      <c r="U51" s="20"/>
      <c r="V51" s="20"/>
      <c r="W51" s="20"/>
      <c r="X51" s="59"/>
      <c r="Y51" s="21"/>
      <c r="Z51" s="20"/>
      <c r="AA51" s="59"/>
      <c r="AB51" s="25"/>
      <c r="AC51" s="25"/>
      <c r="AD51" s="42"/>
      <c r="AE51" s="25"/>
      <c r="AF51" s="20"/>
      <c r="AG51" s="42"/>
      <c r="AH51" s="20"/>
      <c r="AI51" s="20"/>
      <c r="AJ51" s="20"/>
      <c r="AK51" s="20">
        <v>2015</v>
      </c>
      <c r="AL51" s="20"/>
      <c r="AM51" s="21"/>
      <c r="AN51" s="20"/>
      <c r="AO51" s="20"/>
      <c r="AP51" s="20"/>
      <c r="AQ51" s="25"/>
      <c r="AR51" s="42"/>
      <c r="AS51" s="20"/>
    </row>
    <row r="52" spans="1:45" ht="40.5" customHeight="1">
      <c r="A52" s="20"/>
      <c r="B52" s="20"/>
      <c r="C52" s="20"/>
      <c r="D52" s="20"/>
      <c r="E52" s="21"/>
      <c r="F52" s="20"/>
      <c r="G52" s="20"/>
      <c r="H52" s="20"/>
      <c r="I52" s="20"/>
      <c r="J52" s="20"/>
      <c r="K52" s="20"/>
      <c r="L52" s="20"/>
      <c r="M52" s="20"/>
      <c r="N52" s="40"/>
      <c r="O52" s="41"/>
      <c r="P52" s="40"/>
      <c r="Q52" s="20"/>
      <c r="R52" s="58"/>
      <c r="S52" s="20"/>
      <c r="T52" s="20"/>
      <c r="U52" s="20"/>
      <c r="V52" s="20"/>
      <c r="W52" s="20"/>
      <c r="X52" s="59"/>
      <c r="Y52" s="21"/>
      <c r="Z52" s="20"/>
      <c r="AA52" s="59"/>
      <c r="AB52" s="25"/>
      <c r="AC52" s="25"/>
      <c r="AD52" s="42"/>
      <c r="AE52" s="25"/>
      <c r="AF52" s="20"/>
      <c r="AG52" s="42"/>
      <c r="AH52" s="20"/>
      <c r="AI52" s="20"/>
      <c r="AJ52" s="20"/>
      <c r="AK52" s="20">
        <v>2016</v>
      </c>
      <c r="AL52" s="20"/>
      <c r="AM52" s="21"/>
      <c r="AN52" s="20"/>
      <c r="AO52" s="20"/>
      <c r="AP52" s="20"/>
      <c r="AQ52" s="21"/>
      <c r="AR52" s="40"/>
      <c r="AS52" s="20"/>
    </row>
    <row r="53" spans="1:45" ht="40.5" customHeight="1">
      <c r="A53" s="20"/>
      <c r="B53" s="20"/>
      <c r="C53" s="20"/>
      <c r="D53" s="20"/>
      <c r="E53" s="21"/>
      <c r="F53" s="20"/>
      <c r="G53" s="20"/>
      <c r="H53" s="20"/>
      <c r="I53" s="20"/>
      <c r="J53" s="20"/>
      <c r="K53" s="20"/>
      <c r="L53" s="20"/>
      <c r="M53" s="20"/>
      <c r="N53" s="40"/>
      <c r="O53" s="41"/>
      <c r="P53" s="40"/>
      <c r="Q53" s="20"/>
      <c r="R53" s="58"/>
      <c r="S53" s="20"/>
      <c r="T53" s="20"/>
      <c r="U53" s="20"/>
      <c r="V53" s="20"/>
      <c r="W53" s="20"/>
      <c r="X53" s="59"/>
      <c r="Y53" s="21"/>
      <c r="Z53" s="20"/>
      <c r="AA53" s="59"/>
      <c r="AB53" s="25"/>
      <c r="AC53" s="25"/>
      <c r="AD53" s="42"/>
      <c r="AE53" s="25"/>
      <c r="AF53" s="20"/>
      <c r="AG53" s="42"/>
      <c r="AH53" s="20"/>
      <c r="AI53" s="20"/>
      <c r="AJ53" s="20"/>
      <c r="AK53" s="20">
        <v>2017</v>
      </c>
      <c r="AL53" s="20"/>
      <c r="AM53" s="21"/>
      <c r="AN53" s="20"/>
      <c r="AO53" s="20"/>
      <c r="AP53" s="20"/>
      <c r="AQ53" s="21"/>
      <c r="AR53" s="40"/>
      <c r="AS53" s="20"/>
    </row>
    <row r="54" spans="1:45" ht="40.5" customHeight="1">
      <c r="A54" s="20">
        <v>37</v>
      </c>
      <c r="B54" s="20" t="s">
        <v>51</v>
      </c>
      <c r="C54" s="20" t="s">
        <v>275</v>
      </c>
      <c r="D54" s="20" t="s">
        <v>284</v>
      </c>
      <c r="E54" s="21">
        <v>10.19</v>
      </c>
      <c r="F54" s="20" t="s">
        <v>277</v>
      </c>
      <c r="G54" s="20" t="s">
        <v>285</v>
      </c>
      <c r="H54" s="20" t="s">
        <v>286</v>
      </c>
      <c r="I54" s="20">
        <v>10</v>
      </c>
      <c r="J54" s="20">
        <v>3</v>
      </c>
      <c r="K54" s="20">
        <v>7</v>
      </c>
      <c r="L54" s="20" t="s">
        <v>72</v>
      </c>
      <c r="M54" s="20" t="s">
        <v>58</v>
      </c>
      <c r="N54" s="40">
        <v>0.08</v>
      </c>
      <c r="O54" s="20" t="s">
        <v>287</v>
      </c>
      <c r="P54" s="40">
        <v>0.049</v>
      </c>
      <c r="Q54" s="20">
        <v>2015</v>
      </c>
      <c r="R54" s="58" t="s">
        <v>288</v>
      </c>
      <c r="S54" s="20" t="s">
        <v>282</v>
      </c>
      <c r="T54" s="20" t="s">
        <v>253</v>
      </c>
      <c r="U54" s="20" t="s">
        <v>107</v>
      </c>
      <c r="V54" s="20"/>
      <c r="W54" s="20" t="s">
        <v>281</v>
      </c>
      <c r="X54" s="59">
        <v>52627.89</v>
      </c>
      <c r="Y54" s="21">
        <v>110379.27</v>
      </c>
      <c r="Z54" s="20">
        <v>3063.93</v>
      </c>
      <c r="AA54" s="59">
        <v>159943.23</v>
      </c>
      <c r="AB54" s="25" t="s">
        <v>86</v>
      </c>
      <c r="AC54" s="25" t="s">
        <v>283</v>
      </c>
      <c r="AD54" s="42">
        <v>0.2</v>
      </c>
      <c r="AE54" s="25" t="s">
        <v>62</v>
      </c>
      <c r="AF54" s="25" t="s">
        <v>289</v>
      </c>
      <c r="AG54" s="42">
        <v>0.8</v>
      </c>
      <c r="AH54" s="25" t="s">
        <v>290</v>
      </c>
      <c r="AI54" s="25" t="s">
        <v>291</v>
      </c>
      <c r="AJ54" s="25"/>
      <c r="AK54" s="20">
        <v>2016</v>
      </c>
      <c r="AL54" s="20"/>
      <c r="AM54" s="21">
        <v>2040.5</v>
      </c>
      <c r="AN54" s="20"/>
      <c r="AO54" s="20"/>
      <c r="AP54" s="20"/>
      <c r="AQ54" s="21">
        <v>2040.5</v>
      </c>
      <c r="AR54" s="40">
        <v>0.0054</v>
      </c>
      <c r="AS54" s="20"/>
    </row>
    <row r="55" spans="1:45" ht="40.5" customHeight="1">
      <c r="A55" s="20"/>
      <c r="B55" s="20"/>
      <c r="C55" s="20"/>
      <c r="D55" s="20"/>
      <c r="E55" s="21"/>
      <c r="F55" s="20"/>
      <c r="G55" s="20"/>
      <c r="H55" s="20"/>
      <c r="I55" s="20"/>
      <c r="J55" s="20"/>
      <c r="K55" s="20"/>
      <c r="L55" s="20"/>
      <c r="M55" s="20"/>
      <c r="N55" s="40"/>
      <c r="O55" s="20"/>
      <c r="P55" s="40"/>
      <c r="Q55" s="20"/>
      <c r="R55" s="58"/>
      <c r="S55" s="20"/>
      <c r="T55" s="20"/>
      <c r="U55" s="20"/>
      <c r="V55" s="20"/>
      <c r="W55" s="20"/>
      <c r="X55" s="59"/>
      <c r="Y55" s="21"/>
      <c r="Z55" s="20"/>
      <c r="AA55" s="59"/>
      <c r="AB55" s="25"/>
      <c r="AC55" s="25"/>
      <c r="AD55" s="42"/>
      <c r="AE55" s="25"/>
      <c r="AF55" s="25"/>
      <c r="AG55" s="42"/>
      <c r="AH55" s="25"/>
      <c r="AI55" s="25"/>
      <c r="AJ55" s="25"/>
      <c r="AK55" s="20">
        <v>2017</v>
      </c>
      <c r="AL55" s="20"/>
      <c r="AM55" s="21">
        <v>1224.3</v>
      </c>
      <c r="AN55" s="20"/>
      <c r="AO55" s="20"/>
      <c r="AP55" s="20"/>
      <c r="AQ55" s="21">
        <v>1224.3</v>
      </c>
      <c r="AR55" s="40">
        <v>0.0026</v>
      </c>
      <c r="AS55" s="20"/>
    </row>
    <row r="56" spans="1:45" ht="40.5" customHeight="1">
      <c r="A56" s="25">
        <v>38</v>
      </c>
      <c r="B56" s="25" t="s">
        <v>51</v>
      </c>
      <c r="C56" s="25" t="s">
        <v>275</v>
      </c>
      <c r="D56" s="25" t="s">
        <v>292</v>
      </c>
      <c r="E56" s="26">
        <v>20.6</v>
      </c>
      <c r="F56" s="20" t="s">
        <v>277</v>
      </c>
      <c r="G56" s="25" t="s">
        <v>293</v>
      </c>
      <c r="H56" s="25" t="s">
        <v>294</v>
      </c>
      <c r="I56" s="25">
        <v>15</v>
      </c>
      <c r="J56" s="25">
        <v>2</v>
      </c>
      <c r="K56" s="25">
        <v>13</v>
      </c>
      <c r="L56" s="25" t="s">
        <v>81</v>
      </c>
      <c r="M56" s="20" t="s">
        <v>58</v>
      </c>
      <c r="N56" s="42">
        <v>0.075</v>
      </c>
      <c r="O56" s="20" t="s">
        <v>295</v>
      </c>
      <c r="P56" s="42">
        <v>0.0588</v>
      </c>
      <c r="Q56" s="25">
        <v>2016</v>
      </c>
      <c r="R56" s="60">
        <v>42552</v>
      </c>
      <c r="S56" s="25" t="s">
        <v>296</v>
      </c>
      <c r="T56" s="25" t="s">
        <v>60</v>
      </c>
      <c r="U56" s="25"/>
      <c r="V56" s="25" t="s">
        <v>76</v>
      </c>
      <c r="W56" s="25"/>
      <c r="X56" s="61">
        <v>197485.75</v>
      </c>
      <c r="Y56" s="26">
        <v>178750</v>
      </c>
      <c r="Z56" s="25"/>
      <c r="AA56" s="61">
        <v>376235.75</v>
      </c>
      <c r="AB56" s="25" t="s">
        <v>86</v>
      </c>
      <c r="AC56" s="25" t="s">
        <v>297</v>
      </c>
      <c r="AD56" s="42">
        <v>0.2</v>
      </c>
      <c r="AE56" s="25"/>
      <c r="AF56" s="25" t="s">
        <v>298</v>
      </c>
      <c r="AG56" s="42">
        <v>0.8</v>
      </c>
      <c r="AH56" s="25" t="s">
        <v>299</v>
      </c>
      <c r="AI56" s="25" t="s">
        <v>117</v>
      </c>
      <c r="AJ56" s="25"/>
      <c r="AK56" s="20">
        <v>2016</v>
      </c>
      <c r="AL56" s="20"/>
      <c r="AM56" s="21"/>
      <c r="AN56" s="20"/>
      <c r="AO56" s="20"/>
      <c r="AP56" s="20"/>
      <c r="AQ56" s="20"/>
      <c r="AR56" s="40">
        <v>0</v>
      </c>
      <c r="AS56" s="20"/>
    </row>
    <row r="57" spans="1:45" ht="40.5" customHeight="1">
      <c r="A57" s="25"/>
      <c r="B57" s="25"/>
      <c r="C57" s="25"/>
      <c r="D57" s="25"/>
      <c r="E57" s="26"/>
      <c r="F57" s="20"/>
      <c r="G57" s="25"/>
      <c r="H57" s="25"/>
      <c r="I57" s="25"/>
      <c r="J57" s="25"/>
      <c r="K57" s="25"/>
      <c r="L57" s="25"/>
      <c r="M57" s="20"/>
      <c r="N57" s="42"/>
      <c r="O57" s="20"/>
      <c r="P57" s="42"/>
      <c r="Q57" s="25"/>
      <c r="R57" s="60"/>
      <c r="S57" s="25"/>
      <c r="T57" s="25"/>
      <c r="U57" s="25"/>
      <c r="V57" s="25"/>
      <c r="W57" s="25"/>
      <c r="X57" s="61"/>
      <c r="Y57" s="26"/>
      <c r="Z57" s="25"/>
      <c r="AA57" s="61"/>
      <c r="AB57" s="25"/>
      <c r="AC57" s="25"/>
      <c r="AD57" s="42"/>
      <c r="AE57" s="25"/>
      <c r="AF57" s="25"/>
      <c r="AG57" s="42"/>
      <c r="AH57" s="25"/>
      <c r="AI57" s="25"/>
      <c r="AJ57" s="25"/>
      <c r="AK57" s="20">
        <v>2017</v>
      </c>
      <c r="AL57" s="20"/>
      <c r="AM57" s="21">
        <v>20228.37</v>
      </c>
      <c r="AN57" s="20"/>
      <c r="AO57" s="20"/>
      <c r="AP57" s="20"/>
      <c r="AQ57" s="21">
        <v>20228.3733</v>
      </c>
      <c r="AR57" s="40">
        <v>0.0433</v>
      </c>
      <c r="AS57" s="20"/>
    </row>
    <row r="58" spans="1:45" ht="40.5" customHeight="1">
      <c r="A58" s="25">
        <v>39</v>
      </c>
      <c r="B58" s="25" t="s">
        <v>51</v>
      </c>
      <c r="C58" s="25" t="s">
        <v>275</v>
      </c>
      <c r="D58" s="25" t="s">
        <v>300</v>
      </c>
      <c r="E58" s="26">
        <v>9.87</v>
      </c>
      <c r="F58" s="25" t="s">
        <v>277</v>
      </c>
      <c r="G58" s="25" t="s">
        <v>301</v>
      </c>
      <c r="H58" s="25" t="s">
        <v>302</v>
      </c>
      <c r="I58" s="25">
        <v>30</v>
      </c>
      <c r="J58" s="25">
        <v>3</v>
      </c>
      <c r="K58" s="25">
        <v>27</v>
      </c>
      <c r="L58" s="25" t="s">
        <v>81</v>
      </c>
      <c r="M58" s="25" t="s">
        <v>58</v>
      </c>
      <c r="N58" s="42">
        <v>0.0655</v>
      </c>
      <c r="O58" s="20" t="s">
        <v>303</v>
      </c>
      <c r="P58" s="42">
        <v>0.049</v>
      </c>
      <c r="Q58" s="25">
        <v>2016</v>
      </c>
      <c r="R58" s="62">
        <v>42917</v>
      </c>
      <c r="S58" s="25" t="s">
        <v>296</v>
      </c>
      <c r="T58" s="25" t="s">
        <v>60</v>
      </c>
      <c r="U58" s="25"/>
      <c r="V58" s="25" t="s">
        <v>76</v>
      </c>
      <c r="W58" s="25"/>
      <c r="X58" s="61">
        <v>322149.2</v>
      </c>
      <c r="Y58" s="26">
        <v>97200</v>
      </c>
      <c r="Z58" s="25"/>
      <c r="AA58" s="61">
        <v>419349.2</v>
      </c>
      <c r="AB58" s="25" t="s">
        <v>86</v>
      </c>
      <c r="AC58" s="25" t="s">
        <v>304</v>
      </c>
      <c r="AD58" s="42">
        <v>0.2</v>
      </c>
      <c r="AE58" s="25"/>
      <c r="AF58" s="25" t="s">
        <v>305</v>
      </c>
      <c r="AG58" s="42">
        <v>0.8</v>
      </c>
      <c r="AH58" s="25" t="s">
        <v>299</v>
      </c>
      <c r="AI58" s="25" t="s">
        <v>306</v>
      </c>
      <c r="AJ58" s="25"/>
      <c r="AK58" s="20">
        <v>2016</v>
      </c>
      <c r="AL58" s="20"/>
      <c r="AM58" s="21">
        <v>2300.4</v>
      </c>
      <c r="AN58" s="20"/>
      <c r="AO58" s="20"/>
      <c r="AP58" s="20"/>
      <c r="AQ58" s="21">
        <v>2300.4</v>
      </c>
      <c r="AR58" s="40">
        <v>0.0060999999999999995</v>
      </c>
      <c r="AS58" s="20"/>
    </row>
    <row r="59" spans="1:45" ht="40.5" customHeight="1">
      <c r="A59" s="25"/>
      <c r="B59" s="25"/>
      <c r="C59" s="25"/>
      <c r="D59" s="25"/>
      <c r="E59" s="26"/>
      <c r="F59" s="25"/>
      <c r="G59" s="25"/>
      <c r="H59" s="25"/>
      <c r="I59" s="25"/>
      <c r="J59" s="25"/>
      <c r="K59" s="25"/>
      <c r="L59" s="25"/>
      <c r="M59" s="25"/>
      <c r="N59" s="42"/>
      <c r="O59" s="20"/>
      <c r="P59" s="42"/>
      <c r="Q59" s="25"/>
      <c r="R59" s="62"/>
      <c r="S59" s="25"/>
      <c r="T59" s="25"/>
      <c r="U59" s="25"/>
      <c r="V59" s="25"/>
      <c r="W59" s="25"/>
      <c r="X59" s="61"/>
      <c r="Y59" s="26"/>
      <c r="Z59" s="25"/>
      <c r="AA59" s="61"/>
      <c r="AB59" s="25"/>
      <c r="AC59" s="25"/>
      <c r="AD59" s="42"/>
      <c r="AE59" s="25"/>
      <c r="AF59" s="25"/>
      <c r="AG59" s="42"/>
      <c r="AH59" s="25"/>
      <c r="AI59" s="25"/>
      <c r="AJ59" s="25"/>
      <c r="AK59" s="20">
        <v>2017</v>
      </c>
      <c r="AL59" s="20"/>
      <c r="AM59" s="21">
        <v>1320.24</v>
      </c>
      <c r="AN59" s="20"/>
      <c r="AO59" s="20"/>
      <c r="AP59" s="20"/>
      <c r="AQ59" s="21">
        <v>1320.24</v>
      </c>
      <c r="AR59" s="40">
        <v>0.0028000000000000004</v>
      </c>
      <c r="AS59" s="20"/>
    </row>
    <row r="60" spans="1:45" ht="40.5" customHeight="1">
      <c r="A60" s="25">
        <v>40</v>
      </c>
      <c r="B60" s="25" t="s">
        <v>51</v>
      </c>
      <c r="C60" s="25" t="s">
        <v>275</v>
      </c>
      <c r="D60" s="25" t="s">
        <v>307</v>
      </c>
      <c r="E60" s="26">
        <v>20.1</v>
      </c>
      <c r="F60" s="25" t="s">
        <v>277</v>
      </c>
      <c r="G60" s="25" t="s">
        <v>308</v>
      </c>
      <c r="H60" s="25" t="s">
        <v>302</v>
      </c>
      <c r="I60" s="25">
        <v>20</v>
      </c>
      <c r="J60" s="25" t="s">
        <v>309</v>
      </c>
      <c r="K60" s="25">
        <v>19</v>
      </c>
      <c r="L60" s="25" t="s">
        <v>310</v>
      </c>
      <c r="M60" s="20" t="s">
        <v>58</v>
      </c>
      <c r="N60" s="42">
        <v>0.0655</v>
      </c>
      <c r="O60" s="25" t="s">
        <v>311</v>
      </c>
      <c r="P60" s="42">
        <v>0.049</v>
      </c>
      <c r="Q60" s="25">
        <v>2016</v>
      </c>
      <c r="R60" s="60"/>
      <c r="S60" s="25" t="s">
        <v>282</v>
      </c>
      <c r="T60" s="25"/>
      <c r="U60" s="25"/>
      <c r="V60" s="25"/>
      <c r="W60" s="25"/>
      <c r="X60" s="61"/>
      <c r="Y60" s="26"/>
      <c r="Z60" s="25"/>
      <c r="AA60" s="61"/>
      <c r="AB60" s="25"/>
      <c r="AC60" s="25" t="s">
        <v>312</v>
      </c>
      <c r="AD60" s="42">
        <v>0.2</v>
      </c>
      <c r="AE60" s="25"/>
      <c r="AF60" s="25"/>
      <c r="AG60" s="42"/>
      <c r="AH60" s="25"/>
      <c r="AI60" s="25"/>
      <c r="AJ60" s="25"/>
      <c r="AK60" s="20">
        <v>2016</v>
      </c>
      <c r="AL60" s="20"/>
      <c r="AM60" s="21"/>
      <c r="AN60" s="20"/>
      <c r="AO60" s="20"/>
      <c r="AP60" s="20"/>
      <c r="AQ60" s="21"/>
      <c r="AR60" s="40"/>
      <c r="AS60" s="20"/>
    </row>
    <row r="61" spans="1:45" ht="40.5" customHeight="1">
      <c r="A61" s="25"/>
      <c r="B61" s="25"/>
      <c r="C61" s="25"/>
      <c r="D61" s="25"/>
      <c r="E61" s="26"/>
      <c r="F61" s="25"/>
      <c r="G61" s="25"/>
      <c r="H61" s="25"/>
      <c r="I61" s="25"/>
      <c r="J61" s="25"/>
      <c r="K61" s="25"/>
      <c r="L61" s="25"/>
      <c r="M61" s="20"/>
      <c r="N61" s="42"/>
      <c r="O61" s="25"/>
      <c r="P61" s="42"/>
      <c r="Q61" s="25"/>
      <c r="R61" s="60"/>
      <c r="S61" s="25"/>
      <c r="T61" s="25"/>
      <c r="U61" s="25"/>
      <c r="V61" s="25"/>
      <c r="W61" s="25"/>
      <c r="X61" s="61"/>
      <c r="Y61" s="26"/>
      <c r="Z61" s="25"/>
      <c r="AA61" s="61"/>
      <c r="AB61" s="25"/>
      <c r="AC61" s="25"/>
      <c r="AD61" s="42"/>
      <c r="AE61" s="25"/>
      <c r="AF61" s="25"/>
      <c r="AG61" s="42"/>
      <c r="AH61" s="25"/>
      <c r="AI61" s="25"/>
      <c r="AJ61" s="25"/>
      <c r="AK61" s="20">
        <v>2017</v>
      </c>
      <c r="AL61" s="20"/>
      <c r="AM61" s="21"/>
      <c r="AN61" s="20"/>
      <c r="AO61" s="20"/>
      <c r="AP61" s="20"/>
      <c r="AQ61" s="21"/>
      <c r="AR61" s="40"/>
      <c r="AS61" s="20"/>
    </row>
    <row r="62" spans="1:45" ht="40.5" customHeight="1">
      <c r="A62" s="25">
        <v>41</v>
      </c>
      <c r="B62" s="25" t="s">
        <v>51</v>
      </c>
      <c r="C62" s="25" t="s">
        <v>275</v>
      </c>
      <c r="D62" s="25" t="s">
        <v>313</v>
      </c>
      <c r="E62" s="26">
        <v>10.27</v>
      </c>
      <c r="F62" s="25" t="s">
        <v>277</v>
      </c>
      <c r="G62" s="25" t="s">
        <v>314</v>
      </c>
      <c r="H62" s="25" t="s">
        <v>56</v>
      </c>
      <c r="I62" s="25">
        <v>40</v>
      </c>
      <c r="J62" s="25">
        <v>9</v>
      </c>
      <c r="K62" s="25">
        <v>31</v>
      </c>
      <c r="L62" s="25" t="s">
        <v>310</v>
      </c>
      <c r="M62" s="25" t="s">
        <v>58</v>
      </c>
      <c r="N62" s="42">
        <v>0.0663</v>
      </c>
      <c r="O62" s="25" t="s">
        <v>315</v>
      </c>
      <c r="P62" s="42">
        <v>0.049</v>
      </c>
      <c r="Q62" s="25">
        <v>2016</v>
      </c>
      <c r="R62" s="60" t="s">
        <v>316</v>
      </c>
      <c r="S62" s="25" t="s">
        <v>282</v>
      </c>
      <c r="T62" s="25" t="s">
        <v>60</v>
      </c>
      <c r="U62" s="25" t="s">
        <v>107</v>
      </c>
      <c r="V62" s="25"/>
      <c r="W62" s="25"/>
      <c r="X62" s="61"/>
      <c r="Y62" s="26"/>
      <c r="Z62" s="25"/>
      <c r="AA62" s="61"/>
      <c r="AB62" s="25"/>
      <c r="AC62" s="25" t="s">
        <v>317</v>
      </c>
      <c r="AD62" s="42">
        <v>0.2</v>
      </c>
      <c r="AE62" s="25"/>
      <c r="AF62" s="25" t="s">
        <v>318</v>
      </c>
      <c r="AG62" s="42">
        <v>0.8</v>
      </c>
      <c r="AH62" s="25" t="s">
        <v>299</v>
      </c>
      <c r="AI62" s="25" t="s">
        <v>319</v>
      </c>
      <c r="AJ62" s="25"/>
      <c r="AK62" s="20">
        <v>2016</v>
      </c>
      <c r="AL62" s="20"/>
      <c r="AM62" s="21"/>
      <c r="AN62" s="20"/>
      <c r="AO62" s="20"/>
      <c r="AP62" s="20"/>
      <c r="AQ62" s="20"/>
      <c r="AR62" s="40"/>
      <c r="AS62" s="20"/>
    </row>
    <row r="63" spans="1:45" ht="40.5" customHeight="1">
      <c r="A63" s="25"/>
      <c r="B63" s="25"/>
      <c r="C63" s="25"/>
      <c r="D63" s="25"/>
      <c r="E63" s="26"/>
      <c r="F63" s="25"/>
      <c r="G63" s="25"/>
      <c r="H63" s="25"/>
      <c r="I63" s="25"/>
      <c r="J63" s="25"/>
      <c r="K63" s="25"/>
      <c r="L63" s="25"/>
      <c r="M63" s="25"/>
      <c r="N63" s="42"/>
      <c r="O63" s="25"/>
      <c r="P63" s="42"/>
      <c r="Q63" s="25"/>
      <c r="R63" s="60"/>
      <c r="S63" s="25"/>
      <c r="T63" s="25"/>
      <c r="U63" s="25"/>
      <c r="V63" s="25"/>
      <c r="W63" s="25"/>
      <c r="X63" s="61"/>
      <c r="Y63" s="26"/>
      <c r="Z63" s="25"/>
      <c r="AA63" s="61"/>
      <c r="AB63" s="25"/>
      <c r="AC63" s="25"/>
      <c r="AD63" s="42"/>
      <c r="AE63" s="25"/>
      <c r="AF63" s="25"/>
      <c r="AG63" s="42"/>
      <c r="AH63" s="25"/>
      <c r="AI63" s="25"/>
      <c r="AJ63" s="25"/>
      <c r="AK63" s="20">
        <v>2017</v>
      </c>
      <c r="AL63" s="20"/>
      <c r="AM63" s="21"/>
      <c r="AN63" s="20"/>
      <c r="AO63" s="20"/>
      <c r="AP63" s="20"/>
      <c r="AQ63" s="21"/>
      <c r="AR63" s="40"/>
      <c r="AS63" s="20"/>
    </row>
    <row r="64" spans="1:45" ht="40.5" customHeight="1">
      <c r="A64" s="25">
        <v>42</v>
      </c>
      <c r="B64" s="25" t="s">
        <v>51</v>
      </c>
      <c r="C64" s="25" t="s">
        <v>275</v>
      </c>
      <c r="D64" s="25" t="s">
        <v>320</v>
      </c>
      <c r="E64" s="26">
        <v>9.53</v>
      </c>
      <c r="F64" s="25" t="s">
        <v>277</v>
      </c>
      <c r="G64" s="25" t="s">
        <v>321</v>
      </c>
      <c r="H64" s="25" t="s">
        <v>56</v>
      </c>
      <c r="I64" s="25">
        <v>15</v>
      </c>
      <c r="J64" s="25">
        <v>3</v>
      </c>
      <c r="K64" s="25">
        <v>12</v>
      </c>
      <c r="L64" s="25" t="s">
        <v>57</v>
      </c>
      <c r="M64" s="25" t="s">
        <v>58</v>
      </c>
      <c r="N64" s="42">
        <v>0.065</v>
      </c>
      <c r="O64" s="25" t="s">
        <v>322</v>
      </c>
      <c r="P64" s="42">
        <v>0.0588</v>
      </c>
      <c r="Q64" s="25">
        <v>2016</v>
      </c>
      <c r="R64" s="60"/>
      <c r="S64" s="25" t="s">
        <v>282</v>
      </c>
      <c r="T64" s="25"/>
      <c r="U64" s="25"/>
      <c r="V64" s="25"/>
      <c r="W64" s="25"/>
      <c r="X64" s="61"/>
      <c r="Y64" s="26"/>
      <c r="Z64" s="25"/>
      <c r="AA64" s="61"/>
      <c r="AB64" s="25"/>
      <c r="AC64" s="25" t="s">
        <v>317</v>
      </c>
      <c r="AD64" s="42"/>
      <c r="AE64" s="25"/>
      <c r="AF64" s="25" t="s">
        <v>289</v>
      </c>
      <c r="AG64" s="42">
        <v>0.8</v>
      </c>
      <c r="AH64" s="25" t="s">
        <v>299</v>
      </c>
      <c r="AI64" s="25" t="s">
        <v>291</v>
      </c>
      <c r="AJ64" s="25"/>
      <c r="AK64" s="20"/>
      <c r="AL64" s="20"/>
      <c r="AM64" s="21"/>
      <c r="AN64" s="20"/>
      <c r="AO64" s="20"/>
      <c r="AP64" s="20"/>
      <c r="AQ64" s="20"/>
      <c r="AR64" s="40"/>
      <c r="AS64" s="20"/>
    </row>
    <row r="65" spans="1:45" ht="40.5" customHeight="1">
      <c r="A65" s="25"/>
      <c r="B65" s="25"/>
      <c r="C65" s="25"/>
      <c r="D65" s="25"/>
      <c r="E65" s="26"/>
      <c r="F65" s="25"/>
      <c r="G65" s="25"/>
      <c r="H65" s="25"/>
      <c r="I65" s="25"/>
      <c r="J65" s="25"/>
      <c r="K65" s="25"/>
      <c r="L65" s="25"/>
      <c r="M65" s="25"/>
      <c r="N65" s="42"/>
      <c r="O65" s="25"/>
      <c r="P65" s="42"/>
      <c r="Q65" s="25"/>
      <c r="R65" s="60"/>
      <c r="S65" s="25"/>
      <c r="T65" s="25"/>
      <c r="U65" s="25"/>
      <c r="V65" s="25"/>
      <c r="W65" s="25"/>
      <c r="X65" s="61"/>
      <c r="Y65" s="26"/>
      <c r="Z65" s="25"/>
      <c r="AA65" s="61"/>
      <c r="AB65" s="25"/>
      <c r="AC65" s="25"/>
      <c r="AD65" s="42"/>
      <c r="AE65" s="25"/>
      <c r="AF65" s="25"/>
      <c r="AG65" s="42"/>
      <c r="AH65" s="25"/>
      <c r="AI65" s="25"/>
      <c r="AJ65" s="25"/>
      <c r="AK65" s="20"/>
      <c r="AL65" s="20"/>
      <c r="AM65" s="21"/>
      <c r="AN65" s="20"/>
      <c r="AO65" s="20"/>
      <c r="AP65" s="20"/>
      <c r="AQ65" s="20"/>
      <c r="AR65" s="40"/>
      <c r="AS65" s="20"/>
    </row>
    <row r="66" spans="1:45" ht="40.5" customHeight="1">
      <c r="A66" s="102">
        <v>43</v>
      </c>
      <c r="B66" s="25" t="s">
        <v>51</v>
      </c>
      <c r="C66" s="25" t="s">
        <v>275</v>
      </c>
      <c r="D66" s="25" t="s">
        <v>323</v>
      </c>
      <c r="E66" s="26">
        <v>6.06</v>
      </c>
      <c r="F66" s="25" t="s">
        <v>277</v>
      </c>
      <c r="G66" s="25" t="s">
        <v>324</v>
      </c>
      <c r="H66" s="25" t="s">
        <v>56</v>
      </c>
      <c r="I66" s="25">
        <v>30</v>
      </c>
      <c r="J66" s="25">
        <v>1</v>
      </c>
      <c r="K66" s="25">
        <v>29</v>
      </c>
      <c r="L66" s="25" t="s">
        <v>72</v>
      </c>
      <c r="M66" s="25" t="s">
        <v>58</v>
      </c>
      <c r="N66" s="42">
        <v>0.062400000000000004</v>
      </c>
      <c r="O66" s="25" t="s">
        <v>325</v>
      </c>
      <c r="P66" s="42">
        <v>0.0588</v>
      </c>
      <c r="Q66" s="25">
        <v>2015</v>
      </c>
      <c r="R66" s="60"/>
      <c r="S66" s="25" t="s">
        <v>282</v>
      </c>
      <c r="T66" s="25"/>
      <c r="U66" s="25"/>
      <c r="V66" s="25"/>
      <c r="W66" s="25"/>
      <c r="X66" s="25"/>
      <c r="Y66" s="26"/>
      <c r="Z66" s="25"/>
      <c r="AA66" s="61"/>
      <c r="AB66" s="25"/>
      <c r="AC66" s="25" t="s">
        <v>317</v>
      </c>
      <c r="AD66" s="42">
        <v>0.2</v>
      </c>
      <c r="AE66" s="25"/>
      <c r="AF66" s="25"/>
      <c r="AG66" s="42"/>
      <c r="AH66" s="25"/>
      <c r="AI66" s="25"/>
      <c r="AJ66" s="25"/>
      <c r="AK66" s="25"/>
      <c r="AL66" s="25"/>
      <c r="AM66" s="26"/>
      <c r="AN66" s="25"/>
      <c r="AO66" s="25"/>
      <c r="AP66" s="25"/>
      <c r="AQ66" s="25"/>
      <c r="AR66" s="25"/>
      <c r="AS66" s="25"/>
    </row>
    <row r="67" spans="1:45" ht="40.5" customHeight="1">
      <c r="A67" s="102"/>
      <c r="B67" s="25"/>
      <c r="C67" s="25"/>
      <c r="D67" s="25"/>
      <c r="E67" s="26"/>
      <c r="F67" s="25"/>
      <c r="G67" s="25"/>
      <c r="H67" s="25"/>
      <c r="I67" s="25"/>
      <c r="J67" s="25"/>
      <c r="K67" s="25"/>
      <c r="L67" s="25"/>
      <c r="M67" s="25"/>
      <c r="N67" s="42"/>
      <c r="O67" s="25"/>
      <c r="P67" s="42"/>
      <c r="Q67" s="25"/>
      <c r="R67" s="60"/>
      <c r="S67" s="25"/>
      <c r="T67" s="25"/>
      <c r="U67" s="25"/>
      <c r="V67" s="25"/>
      <c r="W67" s="25"/>
      <c r="X67" s="25"/>
      <c r="Y67" s="26"/>
      <c r="Z67" s="25"/>
      <c r="AA67" s="61"/>
      <c r="AB67" s="25"/>
      <c r="AC67" s="25"/>
      <c r="AD67" s="42"/>
      <c r="AE67" s="25"/>
      <c r="AF67" s="25"/>
      <c r="AG67" s="42"/>
      <c r="AH67" s="25"/>
      <c r="AI67" s="25"/>
      <c r="AJ67" s="25"/>
      <c r="AK67" s="25"/>
      <c r="AL67" s="25"/>
      <c r="AM67" s="26"/>
      <c r="AN67" s="25"/>
      <c r="AO67" s="25"/>
      <c r="AP67" s="25"/>
      <c r="AQ67" s="25"/>
      <c r="AR67" s="25"/>
      <c r="AS67" s="25"/>
    </row>
    <row r="68" spans="1:45" ht="105">
      <c r="A68" s="20">
        <v>44</v>
      </c>
      <c r="B68" s="20" t="s">
        <v>51</v>
      </c>
      <c r="C68" s="20" t="s">
        <v>326</v>
      </c>
      <c r="D68" s="20" t="s">
        <v>327</v>
      </c>
      <c r="E68" s="21">
        <v>2.3</v>
      </c>
      <c r="F68" s="20" t="s">
        <v>71</v>
      </c>
      <c r="G68" s="20" t="s">
        <v>328</v>
      </c>
      <c r="H68" s="20" t="s">
        <v>329</v>
      </c>
      <c r="I68" s="20">
        <v>30</v>
      </c>
      <c r="J68" s="20">
        <v>1</v>
      </c>
      <c r="K68" s="20">
        <v>29</v>
      </c>
      <c r="L68" s="20" t="s">
        <v>57</v>
      </c>
      <c r="M68" s="20" t="s">
        <v>58</v>
      </c>
      <c r="N68" s="107">
        <v>0.065</v>
      </c>
      <c r="O68" s="20" t="s">
        <v>330</v>
      </c>
      <c r="P68" s="108">
        <v>0.0637</v>
      </c>
      <c r="Q68" s="116">
        <v>42662</v>
      </c>
      <c r="R68" s="20" t="s">
        <v>331</v>
      </c>
      <c r="S68" s="20" t="s">
        <v>332</v>
      </c>
      <c r="T68" s="20" t="s">
        <v>333</v>
      </c>
      <c r="U68" s="20"/>
      <c r="V68" s="20" t="s">
        <v>334</v>
      </c>
      <c r="W68" s="20">
        <v>0</v>
      </c>
      <c r="X68" s="21">
        <v>78438</v>
      </c>
      <c r="Y68" s="21">
        <v>16200</v>
      </c>
      <c r="Z68" s="21" t="s">
        <v>281</v>
      </c>
      <c r="AA68" s="21">
        <v>94638</v>
      </c>
      <c r="AB68" s="20"/>
      <c r="AC68" s="20" t="s">
        <v>335</v>
      </c>
      <c r="AD68" s="108">
        <v>0.01</v>
      </c>
      <c r="AE68" s="20" t="s">
        <v>336</v>
      </c>
      <c r="AF68" s="20" t="s">
        <v>337</v>
      </c>
      <c r="AG68" s="108">
        <v>0.99</v>
      </c>
      <c r="AH68" s="20" t="s">
        <v>338</v>
      </c>
      <c r="AI68" s="20" t="s">
        <v>339</v>
      </c>
      <c r="AJ68" s="20"/>
      <c r="AK68" s="20">
        <v>2017</v>
      </c>
      <c r="AL68" s="21">
        <v>69.36</v>
      </c>
      <c r="AM68" s="21">
        <v>540</v>
      </c>
      <c r="AN68" s="21">
        <v>101.62</v>
      </c>
      <c r="AO68" s="21">
        <v>0</v>
      </c>
      <c r="AP68" s="21"/>
      <c r="AQ68" s="21">
        <v>710.98</v>
      </c>
      <c r="AR68" s="108">
        <v>0.0022</v>
      </c>
      <c r="AS68" s="20"/>
    </row>
    <row r="69" spans="1:45" ht="42.75" customHeight="1">
      <c r="A69" s="20">
        <v>45</v>
      </c>
      <c r="B69" s="20" t="s">
        <v>51</v>
      </c>
      <c r="C69" s="20" t="s">
        <v>326</v>
      </c>
      <c r="D69" s="20" t="s">
        <v>340</v>
      </c>
      <c r="E69" s="21">
        <v>1.27</v>
      </c>
      <c r="F69" s="20" t="s">
        <v>71</v>
      </c>
      <c r="G69" s="20" t="s">
        <v>341</v>
      </c>
      <c r="H69" s="20" t="s">
        <v>56</v>
      </c>
      <c r="I69" s="20">
        <v>30</v>
      </c>
      <c r="J69" s="20">
        <v>1</v>
      </c>
      <c r="K69" s="20">
        <v>29</v>
      </c>
      <c r="L69" s="20" t="s">
        <v>57</v>
      </c>
      <c r="M69" s="20" t="s">
        <v>58</v>
      </c>
      <c r="N69" s="107">
        <v>0.07980000000000001</v>
      </c>
      <c r="O69" s="20" t="s">
        <v>330</v>
      </c>
      <c r="P69" s="108">
        <v>0.0637</v>
      </c>
      <c r="Q69" s="116">
        <v>42152</v>
      </c>
      <c r="R69" s="20" t="s">
        <v>342</v>
      </c>
      <c r="S69" s="20" t="s">
        <v>343</v>
      </c>
      <c r="T69" s="20" t="s">
        <v>344</v>
      </c>
      <c r="U69" s="20"/>
      <c r="V69" s="20"/>
      <c r="W69" s="20">
        <v>0</v>
      </c>
      <c r="X69" s="20">
        <v>84667.67</v>
      </c>
      <c r="Y69" s="20">
        <v>0</v>
      </c>
      <c r="Z69" s="20" t="s">
        <v>281</v>
      </c>
      <c r="AA69" s="20">
        <v>84667.67</v>
      </c>
      <c r="AB69" s="20"/>
      <c r="AC69" s="20" t="s">
        <v>345</v>
      </c>
      <c r="AD69" s="108">
        <v>0.15</v>
      </c>
      <c r="AE69" s="20" t="s">
        <v>336</v>
      </c>
      <c r="AF69" s="20" t="s">
        <v>346</v>
      </c>
      <c r="AG69" s="108">
        <v>0.85</v>
      </c>
      <c r="AH69" s="20" t="s">
        <v>338</v>
      </c>
      <c r="AI69" s="20" t="s">
        <v>339</v>
      </c>
      <c r="AJ69" s="20"/>
      <c r="AK69" s="20">
        <v>2016</v>
      </c>
      <c r="AL69" s="21">
        <v>382.89</v>
      </c>
      <c r="AM69" s="21">
        <v>0</v>
      </c>
      <c r="AN69" s="21">
        <v>0</v>
      </c>
      <c r="AO69" s="21">
        <v>0</v>
      </c>
      <c r="AP69" s="21"/>
      <c r="AQ69" s="21">
        <v>382.89</v>
      </c>
      <c r="AR69" s="108">
        <v>0.0014000000000000002</v>
      </c>
      <c r="AS69" s="20"/>
    </row>
    <row r="70" spans="1:45" ht="42.75" customHeight="1">
      <c r="A70" s="20"/>
      <c r="B70" s="20"/>
      <c r="C70" s="20"/>
      <c r="D70" s="20"/>
      <c r="E70" s="21"/>
      <c r="F70" s="20"/>
      <c r="G70" s="20"/>
      <c r="H70" s="20"/>
      <c r="I70" s="20"/>
      <c r="J70" s="20"/>
      <c r="K70" s="20"/>
      <c r="L70" s="20"/>
      <c r="M70" s="20"/>
      <c r="N70" s="107"/>
      <c r="O70" s="20"/>
      <c r="P70" s="108"/>
      <c r="Q70" s="116"/>
      <c r="R70" s="20"/>
      <c r="S70" s="20"/>
      <c r="T70" s="20"/>
      <c r="U70" s="20"/>
      <c r="V70" s="20"/>
      <c r="W70" s="20"/>
      <c r="X70" s="20"/>
      <c r="Y70" s="20"/>
      <c r="Z70" s="20"/>
      <c r="AA70" s="20"/>
      <c r="AB70" s="20"/>
      <c r="AC70" s="20"/>
      <c r="AD70" s="108"/>
      <c r="AE70" s="20"/>
      <c r="AF70" s="20"/>
      <c r="AG70" s="108"/>
      <c r="AH70" s="20"/>
      <c r="AI70" s="20"/>
      <c r="AJ70" s="20"/>
      <c r="AK70" s="20">
        <v>2017</v>
      </c>
      <c r="AL70" s="21">
        <v>0</v>
      </c>
      <c r="AM70" s="21">
        <v>0</v>
      </c>
      <c r="AN70" s="21">
        <v>79.14</v>
      </c>
      <c r="AO70" s="21">
        <v>0</v>
      </c>
      <c r="AP70" s="21"/>
      <c r="AQ70" s="21">
        <v>79.14</v>
      </c>
      <c r="AR70" s="108">
        <v>0.0002</v>
      </c>
      <c r="AS70" s="20"/>
    </row>
    <row r="71" spans="1:45" ht="52.5">
      <c r="A71" s="20">
        <v>46</v>
      </c>
      <c r="B71" s="20" t="s">
        <v>51</v>
      </c>
      <c r="C71" s="20" t="s">
        <v>326</v>
      </c>
      <c r="D71" s="20" t="s">
        <v>347</v>
      </c>
      <c r="E71" s="21">
        <v>2.83</v>
      </c>
      <c r="F71" s="20" t="s">
        <v>71</v>
      </c>
      <c r="G71" s="20" t="s">
        <v>348</v>
      </c>
      <c r="H71" s="20" t="s">
        <v>56</v>
      </c>
      <c r="I71" s="20">
        <v>27</v>
      </c>
      <c r="J71" s="20">
        <v>3</v>
      </c>
      <c r="K71" s="20">
        <v>24</v>
      </c>
      <c r="L71" s="20" t="s">
        <v>57</v>
      </c>
      <c r="M71" s="20" t="s">
        <v>82</v>
      </c>
      <c r="N71" s="107">
        <v>0.065</v>
      </c>
      <c r="O71" s="20" t="s">
        <v>330</v>
      </c>
      <c r="P71" s="108">
        <v>0.0518</v>
      </c>
      <c r="Q71" s="116">
        <v>42652</v>
      </c>
      <c r="R71" s="20" t="s">
        <v>349</v>
      </c>
      <c r="S71" s="20" t="s">
        <v>343</v>
      </c>
      <c r="T71" s="20" t="s">
        <v>350</v>
      </c>
      <c r="U71" s="20"/>
      <c r="V71" s="20" t="s">
        <v>351</v>
      </c>
      <c r="W71" s="20">
        <v>0</v>
      </c>
      <c r="X71" s="21">
        <v>51246</v>
      </c>
      <c r="Y71" s="21">
        <v>46800</v>
      </c>
      <c r="Z71" s="21"/>
      <c r="AA71" s="21">
        <v>98046</v>
      </c>
      <c r="AB71" s="20"/>
      <c r="AC71" s="20" t="s">
        <v>352</v>
      </c>
      <c r="AD71" s="108">
        <v>0.1</v>
      </c>
      <c r="AE71" s="20" t="s">
        <v>336</v>
      </c>
      <c r="AF71" s="20" t="s">
        <v>353</v>
      </c>
      <c r="AG71" s="108">
        <v>0.9</v>
      </c>
      <c r="AH71" s="20" t="s">
        <v>338</v>
      </c>
      <c r="AI71" s="20" t="s">
        <v>90</v>
      </c>
      <c r="AJ71" s="20"/>
      <c r="AK71" s="20">
        <v>2017</v>
      </c>
      <c r="AL71" s="21">
        <v>1110.55</v>
      </c>
      <c r="AM71" s="21">
        <v>0</v>
      </c>
      <c r="AN71" s="21">
        <v>8.39</v>
      </c>
      <c r="AO71" s="21">
        <v>150</v>
      </c>
      <c r="AP71" s="21"/>
      <c r="AQ71" s="21">
        <v>1268.94</v>
      </c>
      <c r="AR71" s="108">
        <v>0.0039000000000000003</v>
      </c>
      <c r="AS71" s="20"/>
    </row>
    <row r="72" spans="1:45" ht="31.5">
      <c r="A72" s="20">
        <v>47</v>
      </c>
      <c r="B72" s="20" t="s">
        <v>51</v>
      </c>
      <c r="C72" s="20" t="s">
        <v>326</v>
      </c>
      <c r="D72" s="20" t="s">
        <v>354</v>
      </c>
      <c r="E72" s="21">
        <v>28.53</v>
      </c>
      <c r="F72" s="20" t="s">
        <v>355</v>
      </c>
      <c r="G72" s="20" t="s">
        <v>356</v>
      </c>
      <c r="H72" s="20" t="s">
        <v>56</v>
      </c>
      <c r="I72" s="20">
        <v>18</v>
      </c>
      <c r="J72" s="20">
        <v>3</v>
      </c>
      <c r="K72" s="20">
        <v>15</v>
      </c>
      <c r="L72" s="20" t="s">
        <v>57</v>
      </c>
      <c r="M72" s="20" t="s">
        <v>58</v>
      </c>
      <c r="N72" s="107">
        <v>0.065</v>
      </c>
      <c r="O72" s="20" t="s">
        <v>330</v>
      </c>
      <c r="P72" s="108"/>
      <c r="Q72" s="117">
        <v>42736</v>
      </c>
      <c r="R72" s="20" t="s">
        <v>357</v>
      </c>
      <c r="S72" s="20" t="s">
        <v>343</v>
      </c>
      <c r="T72" s="20" t="s">
        <v>358</v>
      </c>
      <c r="U72" s="20"/>
      <c r="V72" s="20" t="s">
        <v>359</v>
      </c>
      <c r="W72" s="20">
        <v>0</v>
      </c>
      <c r="X72" s="21">
        <v>23032.5</v>
      </c>
      <c r="Y72" s="21">
        <v>556450</v>
      </c>
      <c r="Z72" s="21"/>
      <c r="AA72" s="21">
        <v>579482.5</v>
      </c>
      <c r="AB72" s="20"/>
      <c r="AC72" s="20" t="s">
        <v>360</v>
      </c>
      <c r="AD72" s="108">
        <v>0.2</v>
      </c>
      <c r="AE72" s="20" t="s">
        <v>336</v>
      </c>
      <c r="AF72" s="20" t="s">
        <v>361</v>
      </c>
      <c r="AG72" s="108">
        <v>0.8</v>
      </c>
      <c r="AH72" s="20" t="s">
        <v>338</v>
      </c>
      <c r="AI72" s="20" t="s">
        <v>90</v>
      </c>
      <c r="AJ72" s="20"/>
      <c r="AK72" s="20">
        <v>2017</v>
      </c>
      <c r="AL72" s="21">
        <v>11412.57</v>
      </c>
      <c r="AM72" s="21">
        <v>0</v>
      </c>
      <c r="AN72" s="21">
        <v>951</v>
      </c>
      <c r="AO72" s="21">
        <f>SUM(AL72:AN72)</f>
        <v>12363.57</v>
      </c>
      <c r="AP72" s="21"/>
      <c r="AQ72" s="21">
        <v>12363.57</v>
      </c>
      <c r="AR72" s="108">
        <v>0.0379</v>
      </c>
      <c r="AS72" s="20"/>
    </row>
    <row r="73" spans="1:45" ht="63">
      <c r="A73" s="20">
        <v>48</v>
      </c>
      <c r="B73" s="20" t="s">
        <v>51</v>
      </c>
      <c r="C73" s="20" t="s">
        <v>326</v>
      </c>
      <c r="D73" s="20" t="s">
        <v>362</v>
      </c>
      <c r="E73" s="21">
        <v>14.9</v>
      </c>
      <c r="F73" s="20" t="s">
        <v>355</v>
      </c>
      <c r="G73" s="20" t="s">
        <v>363</v>
      </c>
      <c r="H73" s="20" t="s">
        <v>364</v>
      </c>
      <c r="I73" s="20">
        <v>23</v>
      </c>
      <c r="J73" s="20">
        <v>3</v>
      </c>
      <c r="K73" s="20">
        <v>20</v>
      </c>
      <c r="L73" s="20" t="s">
        <v>310</v>
      </c>
      <c r="M73" s="20" t="s">
        <v>82</v>
      </c>
      <c r="N73" s="107">
        <v>0.07</v>
      </c>
      <c r="O73" s="20" t="s">
        <v>330</v>
      </c>
      <c r="P73" s="108"/>
      <c r="Q73" s="117">
        <v>42822</v>
      </c>
      <c r="R73" s="20" t="s">
        <v>357</v>
      </c>
      <c r="S73" s="20" t="s">
        <v>332</v>
      </c>
      <c r="T73" s="20" t="s">
        <v>358</v>
      </c>
      <c r="U73" s="20"/>
      <c r="V73" s="20" t="s">
        <v>359</v>
      </c>
      <c r="W73" s="20">
        <v>0</v>
      </c>
      <c r="X73" s="21">
        <v>294764.34</v>
      </c>
      <c r="Y73" s="21">
        <v>106676</v>
      </c>
      <c r="Z73" s="21"/>
      <c r="AA73" s="21">
        <v>401440.34</v>
      </c>
      <c r="AB73" s="20"/>
      <c r="AC73" s="20" t="s">
        <v>365</v>
      </c>
      <c r="AD73" s="108">
        <v>0.3</v>
      </c>
      <c r="AE73" s="20" t="s">
        <v>336</v>
      </c>
      <c r="AF73" s="20" t="s">
        <v>366</v>
      </c>
      <c r="AG73" s="108">
        <v>0.7</v>
      </c>
      <c r="AH73" s="20" t="s">
        <v>338</v>
      </c>
      <c r="AI73" s="20" t="s">
        <v>367</v>
      </c>
      <c r="AJ73" s="20"/>
      <c r="AK73" s="20">
        <v>2017</v>
      </c>
      <c r="AL73" s="21">
        <v>2982</v>
      </c>
      <c r="AM73" s="21">
        <v>0</v>
      </c>
      <c r="AN73" s="21">
        <v>745</v>
      </c>
      <c r="AO73" s="21">
        <v>0</v>
      </c>
      <c r="AP73" s="21"/>
      <c r="AQ73" s="21">
        <v>3727</v>
      </c>
      <c r="AR73" s="108">
        <v>0.0023</v>
      </c>
      <c r="AS73" s="20"/>
    </row>
    <row r="74" spans="1:45" ht="31.5">
      <c r="A74" s="20">
        <v>49</v>
      </c>
      <c r="B74" s="20" t="s">
        <v>51</v>
      </c>
      <c r="C74" s="20" t="s">
        <v>326</v>
      </c>
      <c r="D74" s="20" t="s">
        <v>368</v>
      </c>
      <c r="E74" s="21">
        <v>5.7</v>
      </c>
      <c r="F74" s="20" t="s">
        <v>355</v>
      </c>
      <c r="G74" s="20" t="s">
        <v>369</v>
      </c>
      <c r="H74" s="20" t="s">
        <v>56</v>
      </c>
      <c r="I74" s="20">
        <v>12</v>
      </c>
      <c r="J74" s="20">
        <v>2</v>
      </c>
      <c r="K74" s="20">
        <v>10</v>
      </c>
      <c r="L74" s="20" t="s">
        <v>57</v>
      </c>
      <c r="M74" s="20" t="s">
        <v>58</v>
      </c>
      <c r="N74" s="107">
        <v>0.065</v>
      </c>
      <c r="O74" s="20" t="s">
        <v>330</v>
      </c>
      <c r="P74" s="108"/>
      <c r="Q74" s="116">
        <v>42681</v>
      </c>
      <c r="R74" s="20" t="s">
        <v>370</v>
      </c>
      <c r="S74" s="20" t="s">
        <v>343</v>
      </c>
      <c r="T74" s="20"/>
      <c r="U74" s="20"/>
      <c r="V74" s="20"/>
      <c r="W74" s="20">
        <v>92610</v>
      </c>
      <c r="X74" s="21">
        <v>0</v>
      </c>
      <c r="Y74" s="21">
        <v>0</v>
      </c>
      <c r="Z74" s="21"/>
      <c r="AA74" s="21">
        <v>92610</v>
      </c>
      <c r="AB74" s="20"/>
      <c r="AC74" s="20" t="s">
        <v>371</v>
      </c>
      <c r="AD74" s="108">
        <v>0.2</v>
      </c>
      <c r="AE74" s="20" t="s">
        <v>336</v>
      </c>
      <c r="AF74" s="20" t="s">
        <v>372</v>
      </c>
      <c r="AG74" s="108">
        <v>0.8</v>
      </c>
      <c r="AH74" s="20" t="s">
        <v>338</v>
      </c>
      <c r="AI74" s="20" t="s">
        <v>90</v>
      </c>
      <c r="AJ74" s="20"/>
      <c r="AK74" s="20">
        <v>2017</v>
      </c>
      <c r="AL74" s="21">
        <v>3439.17</v>
      </c>
      <c r="AM74" s="21">
        <v>0</v>
      </c>
      <c r="AN74" s="21">
        <v>287</v>
      </c>
      <c r="AO74" s="21">
        <v>0</v>
      </c>
      <c r="AP74" s="21"/>
      <c r="AQ74" s="21">
        <v>3726.17</v>
      </c>
      <c r="AR74" s="108">
        <v>0.0009</v>
      </c>
      <c r="AS74" s="20"/>
    </row>
    <row r="75" spans="1:45" ht="48" customHeight="1">
      <c r="A75" s="20">
        <v>50</v>
      </c>
      <c r="B75" s="20" t="s">
        <v>51</v>
      </c>
      <c r="C75" s="20" t="s">
        <v>326</v>
      </c>
      <c r="D75" s="20" t="s">
        <v>373</v>
      </c>
      <c r="E75" s="21">
        <v>16.97</v>
      </c>
      <c r="F75" s="20" t="s">
        <v>355</v>
      </c>
      <c r="G75" s="20" t="s">
        <v>374</v>
      </c>
      <c r="H75" s="20" t="s">
        <v>56</v>
      </c>
      <c r="I75" s="20">
        <v>15</v>
      </c>
      <c r="J75" s="20">
        <v>3</v>
      </c>
      <c r="K75" s="20">
        <v>12</v>
      </c>
      <c r="L75" s="20" t="s">
        <v>57</v>
      </c>
      <c r="M75" s="20" t="s">
        <v>58</v>
      </c>
      <c r="N75" s="107">
        <v>0.065</v>
      </c>
      <c r="O75" s="20" t="s">
        <v>330</v>
      </c>
      <c r="P75" s="108"/>
      <c r="Q75" s="117">
        <v>42753</v>
      </c>
      <c r="R75" s="20" t="s">
        <v>370</v>
      </c>
      <c r="S75" s="20" t="s">
        <v>343</v>
      </c>
      <c r="T75" s="20"/>
      <c r="U75" s="20"/>
      <c r="V75" s="20"/>
      <c r="W75" s="20">
        <v>278184</v>
      </c>
      <c r="X75" s="21">
        <v>0</v>
      </c>
      <c r="Y75" s="21">
        <v>0</v>
      </c>
      <c r="Z75" s="21"/>
      <c r="AA75" s="21">
        <v>278184</v>
      </c>
      <c r="AB75" s="20"/>
      <c r="AC75" s="20" t="s">
        <v>375</v>
      </c>
      <c r="AD75" s="108">
        <v>0.1</v>
      </c>
      <c r="AE75" s="20" t="s">
        <v>336</v>
      </c>
      <c r="AF75" s="20" t="s">
        <v>372</v>
      </c>
      <c r="AG75" s="108">
        <v>0.9</v>
      </c>
      <c r="AH75" s="20" t="s">
        <v>338</v>
      </c>
      <c r="AI75" s="20" t="s">
        <v>90</v>
      </c>
      <c r="AJ75" s="20"/>
      <c r="AK75" s="20">
        <v>2017</v>
      </c>
      <c r="AL75" s="21">
        <v>3394.69</v>
      </c>
      <c r="AM75" s="21">
        <v>0</v>
      </c>
      <c r="AN75" s="21">
        <v>283</v>
      </c>
      <c r="AO75" s="21">
        <f>SUM(AL75:AN75)</f>
        <v>3677.69</v>
      </c>
      <c r="AP75" s="21"/>
      <c r="AQ75" s="21">
        <v>3677.69</v>
      </c>
      <c r="AR75" s="108">
        <v>0.0113</v>
      </c>
      <c r="AS75" s="20"/>
    </row>
    <row r="76" spans="1:45" ht="48" customHeight="1">
      <c r="A76" s="20">
        <v>51</v>
      </c>
      <c r="B76" s="20" t="s">
        <v>51</v>
      </c>
      <c r="C76" s="20" t="s">
        <v>376</v>
      </c>
      <c r="D76" s="20" t="s">
        <v>377</v>
      </c>
      <c r="E76" s="20">
        <v>8.04</v>
      </c>
      <c r="F76" s="20" t="s">
        <v>378</v>
      </c>
      <c r="G76" s="20" t="s">
        <v>379</v>
      </c>
      <c r="H76" s="20" t="s">
        <v>56</v>
      </c>
      <c r="I76" s="20">
        <v>20</v>
      </c>
      <c r="J76" s="20"/>
      <c r="K76" s="20"/>
      <c r="L76" s="20" t="s">
        <v>72</v>
      </c>
      <c r="M76" s="20"/>
      <c r="N76" s="20">
        <v>6.5</v>
      </c>
      <c r="O76" s="20"/>
      <c r="P76" s="20"/>
      <c r="Q76" s="20"/>
      <c r="R76" s="20"/>
      <c r="S76" s="20" t="s">
        <v>74</v>
      </c>
      <c r="T76" s="20" t="s">
        <v>75</v>
      </c>
      <c r="U76" s="20"/>
      <c r="V76" s="20" t="s">
        <v>76</v>
      </c>
      <c r="W76" s="20"/>
      <c r="X76" s="20"/>
      <c r="Y76" s="20"/>
      <c r="Z76" s="20"/>
      <c r="AA76" s="20"/>
      <c r="AB76" s="20"/>
      <c r="AC76" s="20"/>
      <c r="AD76" s="20"/>
      <c r="AE76" s="20"/>
      <c r="AF76" s="20"/>
      <c r="AG76" s="20"/>
      <c r="AH76" s="20"/>
      <c r="AI76" s="20"/>
      <c r="AJ76" s="20"/>
      <c r="AK76" s="20"/>
      <c r="AL76" s="20"/>
      <c r="AM76" s="20"/>
      <c r="AN76" s="20"/>
      <c r="AO76" s="20"/>
      <c r="AP76" s="20"/>
      <c r="AQ76" s="20"/>
      <c r="AR76" s="20"/>
      <c r="AS76" s="20"/>
    </row>
    <row r="77" spans="1:45" ht="52.5">
      <c r="A77" s="20">
        <v>52</v>
      </c>
      <c r="B77" s="20" t="s">
        <v>51</v>
      </c>
      <c r="C77" s="20" t="s">
        <v>376</v>
      </c>
      <c r="D77" s="20" t="s">
        <v>380</v>
      </c>
      <c r="E77" s="20">
        <v>18.48</v>
      </c>
      <c r="F77" s="20" t="s">
        <v>378</v>
      </c>
      <c r="G77" s="20" t="s">
        <v>381</v>
      </c>
      <c r="H77" s="20" t="s">
        <v>56</v>
      </c>
      <c r="I77" s="20">
        <v>18</v>
      </c>
      <c r="J77" s="20">
        <v>3</v>
      </c>
      <c r="K77" s="20">
        <v>15</v>
      </c>
      <c r="L77" s="20" t="s">
        <v>310</v>
      </c>
      <c r="M77" s="20"/>
      <c r="N77" s="20">
        <v>6.5</v>
      </c>
      <c r="O77" s="20"/>
      <c r="P77" s="20"/>
      <c r="Q77" s="20"/>
      <c r="R77" s="20"/>
      <c r="S77" s="20" t="s">
        <v>74</v>
      </c>
      <c r="T77" s="20" t="s">
        <v>75</v>
      </c>
      <c r="U77" s="20"/>
      <c r="V77" s="20" t="s">
        <v>76</v>
      </c>
      <c r="W77" s="20"/>
      <c r="X77" s="20"/>
      <c r="Y77" s="20"/>
      <c r="Z77" s="20"/>
      <c r="AA77" s="20"/>
      <c r="AB77" s="20"/>
      <c r="AC77" s="20"/>
      <c r="AD77" s="20"/>
      <c r="AE77" s="20"/>
      <c r="AF77" s="20"/>
      <c r="AG77" s="20"/>
      <c r="AH77" s="20"/>
      <c r="AI77" s="20"/>
      <c r="AJ77" s="20"/>
      <c r="AK77" s="20"/>
      <c r="AL77" s="20"/>
      <c r="AM77" s="20"/>
      <c r="AN77" s="20"/>
      <c r="AO77" s="20"/>
      <c r="AP77" s="20"/>
      <c r="AQ77" s="20"/>
      <c r="AR77" s="20"/>
      <c r="AS77" s="20"/>
    </row>
    <row r="78" spans="1:45" ht="31.5">
      <c r="A78" s="20">
        <v>53</v>
      </c>
      <c r="B78" s="20" t="s">
        <v>51</v>
      </c>
      <c r="C78" s="20" t="s">
        <v>382</v>
      </c>
      <c r="D78" s="20" t="s">
        <v>383</v>
      </c>
      <c r="E78" s="21">
        <v>5.03</v>
      </c>
      <c r="F78" s="20" t="s">
        <v>384</v>
      </c>
      <c r="G78" s="20" t="s">
        <v>385</v>
      </c>
      <c r="H78" s="20" t="s">
        <v>56</v>
      </c>
      <c r="I78" s="20">
        <v>22</v>
      </c>
      <c r="J78" s="20">
        <v>2</v>
      </c>
      <c r="K78" s="20">
        <v>20</v>
      </c>
      <c r="L78" s="20" t="s">
        <v>386</v>
      </c>
      <c r="M78" s="20" t="s">
        <v>58</v>
      </c>
      <c r="N78" s="21">
        <v>6.3</v>
      </c>
      <c r="O78" s="20" t="s">
        <v>387</v>
      </c>
      <c r="P78" s="21">
        <v>4.9</v>
      </c>
      <c r="Q78" s="20" t="s">
        <v>388</v>
      </c>
      <c r="R78" s="20" t="s">
        <v>85</v>
      </c>
      <c r="S78" s="20" t="s">
        <v>74</v>
      </c>
      <c r="T78" s="20" t="s">
        <v>75</v>
      </c>
      <c r="U78" s="20"/>
      <c r="V78" s="20" t="s">
        <v>107</v>
      </c>
      <c r="W78" s="20">
        <v>59860</v>
      </c>
      <c r="X78" s="20">
        <v>23976</v>
      </c>
      <c r="Y78" s="20">
        <v>59860</v>
      </c>
      <c r="Z78" s="20" t="s">
        <v>281</v>
      </c>
      <c r="AA78" s="20">
        <v>83836</v>
      </c>
      <c r="AB78" s="20"/>
      <c r="AC78" s="20" t="s">
        <v>389</v>
      </c>
      <c r="AD78" s="20">
        <v>10</v>
      </c>
      <c r="AE78" s="20" t="s">
        <v>62</v>
      </c>
      <c r="AF78" s="20" t="s">
        <v>85</v>
      </c>
      <c r="AG78" s="20">
        <v>90</v>
      </c>
      <c r="AH78" s="20" t="s">
        <v>85</v>
      </c>
      <c r="AI78" s="20" t="s">
        <v>85</v>
      </c>
      <c r="AJ78" s="20" t="s">
        <v>390</v>
      </c>
      <c r="AK78" s="20">
        <v>2017</v>
      </c>
      <c r="AL78" s="21">
        <v>628</v>
      </c>
      <c r="AM78" s="21"/>
      <c r="AN78" s="21">
        <v>405</v>
      </c>
      <c r="AO78" s="21"/>
      <c r="AP78" s="21"/>
      <c r="AQ78" s="21">
        <v>1033</v>
      </c>
      <c r="AR78" s="21">
        <v>0.52</v>
      </c>
      <c r="AS78" s="20"/>
    </row>
    <row r="79" spans="1:45" ht="13.5">
      <c r="A79" s="20"/>
      <c r="B79" s="20"/>
      <c r="C79" s="20"/>
      <c r="D79" s="20"/>
      <c r="E79" s="21"/>
      <c r="F79" s="20"/>
      <c r="G79" s="20"/>
      <c r="H79" s="20"/>
      <c r="I79" s="20"/>
      <c r="J79" s="20"/>
      <c r="K79" s="20"/>
      <c r="L79" s="20"/>
      <c r="M79" s="20"/>
      <c r="N79" s="21"/>
      <c r="O79" s="20"/>
      <c r="P79" s="21"/>
      <c r="Q79" s="20"/>
      <c r="R79" s="20"/>
      <c r="S79" s="20"/>
      <c r="T79" s="20"/>
      <c r="U79" s="20"/>
      <c r="V79" s="20"/>
      <c r="W79" s="20"/>
      <c r="X79" s="20"/>
      <c r="Y79" s="20"/>
      <c r="Z79" s="20"/>
      <c r="AA79" s="20"/>
      <c r="AB79" s="20"/>
      <c r="AC79" s="20"/>
      <c r="AD79" s="20"/>
      <c r="AE79" s="20"/>
      <c r="AF79" s="20"/>
      <c r="AG79" s="20"/>
      <c r="AH79" s="20"/>
      <c r="AI79" s="20"/>
      <c r="AJ79" s="20"/>
      <c r="AK79" s="20">
        <v>2018</v>
      </c>
      <c r="AL79" s="21">
        <v>628</v>
      </c>
      <c r="AM79" s="21"/>
      <c r="AN79" s="21">
        <v>405</v>
      </c>
      <c r="AO79" s="21"/>
      <c r="AP79" s="21"/>
      <c r="AQ79" s="21">
        <v>1033</v>
      </c>
      <c r="AR79" s="21">
        <v>0.45</v>
      </c>
      <c r="AS79" s="20"/>
    </row>
    <row r="80" spans="1:45" ht="13.5">
      <c r="A80" s="20"/>
      <c r="B80" s="20"/>
      <c r="C80" s="20"/>
      <c r="D80" s="20"/>
      <c r="E80" s="21"/>
      <c r="F80" s="20"/>
      <c r="G80" s="20"/>
      <c r="H80" s="20"/>
      <c r="I80" s="20"/>
      <c r="J80" s="20"/>
      <c r="K80" s="20"/>
      <c r="L80" s="20"/>
      <c r="M80" s="20"/>
      <c r="N80" s="21"/>
      <c r="O80" s="20"/>
      <c r="P80" s="21"/>
      <c r="Q80" s="20"/>
      <c r="R80" s="20"/>
      <c r="S80" s="20"/>
      <c r="T80" s="20"/>
      <c r="U80" s="20"/>
      <c r="V80" s="20"/>
      <c r="W80" s="20"/>
      <c r="X80" s="20"/>
      <c r="Y80" s="20"/>
      <c r="Z80" s="20"/>
      <c r="AA80" s="20"/>
      <c r="AB80" s="20"/>
      <c r="AC80" s="20"/>
      <c r="AD80" s="20"/>
      <c r="AE80" s="20"/>
      <c r="AF80" s="20"/>
      <c r="AG80" s="20"/>
      <c r="AH80" s="20"/>
      <c r="AI80" s="20"/>
      <c r="AJ80" s="20"/>
      <c r="AK80" s="20">
        <v>2019</v>
      </c>
      <c r="AL80" s="21"/>
      <c r="AM80" s="21">
        <v>2993</v>
      </c>
      <c r="AN80" s="21">
        <v>25</v>
      </c>
      <c r="AO80" s="21"/>
      <c r="AP80" s="21"/>
      <c r="AQ80" s="21">
        <v>3018</v>
      </c>
      <c r="AR80" s="21">
        <v>1.15</v>
      </c>
      <c r="AS80" s="20"/>
    </row>
    <row r="81" spans="1:45" ht="13.5">
      <c r="A81" s="20"/>
      <c r="B81" s="20"/>
      <c r="C81" s="20"/>
      <c r="D81" s="20"/>
      <c r="E81" s="21"/>
      <c r="F81" s="20"/>
      <c r="G81" s="20"/>
      <c r="H81" s="20"/>
      <c r="I81" s="20"/>
      <c r="J81" s="20"/>
      <c r="K81" s="20"/>
      <c r="L81" s="20"/>
      <c r="M81" s="20"/>
      <c r="N81" s="21"/>
      <c r="O81" s="20"/>
      <c r="P81" s="21"/>
      <c r="Q81" s="20"/>
      <c r="R81" s="20"/>
      <c r="S81" s="20"/>
      <c r="T81" s="20"/>
      <c r="U81" s="20"/>
      <c r="V81" s="20"/>
      <c r="W81" s="20"/>
      <c r="X81" s="20"/>
      <c r="Y81" s="20"/>
      <c r="Z81" s="20"/>
      <c r="AA81" s="20"/>
      <c r="AB81" s="20"/>
      <c r="AC81" s="20"/>
      <c r="AD81" s="20"/>
      <c r="AE81" s="20"/>
      <c r="AF81" s="20"/>
      <c r="AG81" s="20"/>
      <c r="AH81" s="20"/>
      <c r="AI81" s="20"/>
      <c r="AJ81" s="20"/>
      <c r="AK81" s="20">
        <v>2020</v>
      </c>
      <c r="AL81" s="21"/>
      <c r="AM81" s="21">
        <v>2993</v>
      </c>
      <c r="AN81" s="21">
        <v>26</v>
      </c>
      <c r="AO81" s="21"/>
      <c r="AP81" s="21"/>
      <c r="AQ81" s="21">
        <v>3019</v>
      </c>
      <c r="AR81" s="21">
        <v>1</v>
      </c>
      <c r="AS81" s="20"/>
    </row>
    <row r="82" spans="1:45" ht="31.5">
      <c r="A82" s="20">
        <v>54</v>
      </c>
      <c r="B82" s="20" t="s">
        <v>51</v>
      </c>
      <c r="C82" s="20" t="s">
        <v>382</v>
      </c>
      <c r="D82" s="20" t="s">
        <v>391</v>
      </c>
      <c r="E82" s="21">
        <v>15.118</v>
      </c>
      <c r="F82" s="20" t="s">
        <v>384</v>
      </c>
      <c r="G82" s="20" t="s">
        <v>392</v>
      </c>
      <c r="H82" s="20" t="s">
        <v>56</v>
      </c>
      <c r="I82" s="20">
        <v>23</v>
      </c>
      <c r="J82" s="20">
        <v>3</v>
      </c>
      <c r="K82" s="20">
        <v>20</v>
      </c>
      <c r="L82" s="20" t="s">
        <v>386</v>
      </c>
      <c r="M82" s="20" t="s">
        <v>58</v>
      </c>
      <c r="N82" s="21">
        <v>6.5</v>
      </c>
      <c r="O82" s="20" t="s">
        <v>393</v>
      </c>
      <c r="P82" s="21">
        <v>4.9</v>
      </c>
      <c r="Q82" s="20" t="s">
        <v>243</v>
      </c>
      <c r="R82" s="20" t="s">
        <v>85</v>
      </c>
      <c r="S82" s="20" t="s">
        <v>74</v>
      </c>
      <c r="T82" s="20" t="s">
        <v>75</v>
      </c>
      <c r="U82" s="20"/>
      <c r="V82" s="20" t="s">
        <v>107</v>
      </c>
      <c r="W82" s="20">
        <v>143700</v>
      </c>
      <c r="X82" s="20">
        <v>42780</v>
      </c>
      <c r="Y82" s="20">
        <v>143700</v>
      </c>
      <c r="Z82" s="20" t="s">
        <v>281</v>
      </c>
      <c r="AA82" s="20">
        <v>186480</v>
      </c>
      <c r="AB82" s="20"/>
      <c r="AC82" s="20" t="s">
        <v>394</v>
      </c>
      <c r="AD82" s="20">
        <v>10</v>
      </c>
      <c r="AE82" s="20" t="s">
        <v>62</v>
      </c>
      <c r="AF82" s="20" t="s">
        <v>85</v>
      </c>
      <c r="AG82" s="20">
        <v>90</v>
      </c>
      <c r="AH82" s="20" t="s">
        <v>85</v>
      </c>
      <c r="AI82" s="20" t="s">
        <v>85</v>
      </c>
      <c r="AJ82" s="20" t="s">
        <v>395</v>
      </c>
      <c r="AK82" s="20">
        <v>2017</v>
      </c>
      <c r="AL82" s="21">
        <v>996.23</v>
      </c>
      <c r="AM82" s="21"/>
      <c r="AN82" s="21">
        <v>203.83</v>
      </c>
      <c r="AO82" s="21">
        <v>547</v>
      </c>
      <c r="AP82" s="21"/>
      <c r="AQ82" s="21">
        <v>1747.06</v>
      </c>
      <c r="AR82" s="21">
        <v>0.88</v>
      </c>
      <c r="AS82" s="20"/>
    </row>
    <row r="83" spans="1:45" ht="13.5">
      <c r="A83" s="20"/>
      <c r="B83" s="20"/>
      <c r="C83" s="20"/>
      <c r="D83" s="20"/>
      <c r="E83" s="21"/>
      <c r="F83" s="20"/>
      <c r="G83" s="20"/>
      <c r="H83" s="20"/>
      <c r="I83" s="20"/>
      <c r="J83" s="20"/>
      <c r="K83" s="20"/>
      <c r="L83" s="20"/>
      <c r="M83" s="20"/>
      <c r="N83" s="21"/>
      <c r="O83" s="20"/>
      <c r="P83" s="21"/>
      <c r="Q83" s="20"/>
      <c r="R83" s="20"/>
      <c r="S83" s="20"/>
      <c r="T83" s="20"/>
      <c r="U83" s="20"/>
      <c r="V83" s="20"/>
      <c r="W83" s="20"/>
      <c r="X83" s="20"/>
      <c r="Y83" s="20"/>
      <c r="Z83" s="20"/>
      <c r="AA83" s="20"/>
      <c r="AB83" s="20"/>
      <c r="AC83" s="20"/>
      <c r="AD83" s="20"/>
      <c r="AE83" s="20"/>
      <c r="AF83" s="20"/>
      <c r="AG83" s="20"/>
      <c r="AH83" s="20"/>
      <c r="AI83" s="20"/>
      <c r="AJ83" s="20"/>
      <c r="AK83" s="20">
        <v>2018</v>
      </c>
      <c r="AL83" s="21">
        <v>747.17</v>
      </c>
      <c r="AM83" s="21"/>
      <c r="AN83" s="21">
        <v>152.87</v>
      </c>
      <c r="AO83" s="21"/>
      <c r="AP83" s="21"/>
      <c r="AQ83" s="21">
        <v>900.04</v>
      </c>
      <c r="AR83" s="21">
        <v>0.39</v>
      </c>
      <c r="AS83" s="20"/>
    </row>
    <row r="84" spans="1:45" ht="13.5">
      <c r="A84" s="20"/>
      <c r="B84" s="20"/>
      <c r="C84" s="20"/>
      <c r="D84" s="20"/>
      <c r="E84" s="21"/>
      <c r="F84" s="20"/>
      <c r="G84" s="20"/>
      <c r="H84" s="20"/>
      <c r="I84" s="20"/>
      <c r="J84" s="20"/>
      <c r="K84" s="20"/>
      <c r="L84" s="20"/>
      <c r="M84" s="20"/>
      <c r="N84" s="21"/>
      <c r="O84" s="20"/>
      <c r="P84" s="21"/>
      <c r="Q84" s="20"/>
      <c r="R84" s="20"/>
      <c r="S84" s="20"/>
      <c r="T84" s="20"/>
      <c r="U84" s="20"/>
      <c r="V84" s="20"/>
      <c r="W84" s="20"/>
      <c r="X84" s="20"/>
      <c r="Y84" s="20"/>
      <c r="Z84" s="20"/>
      <c r="AA84" s="20"/>
      <c r="AB84" s="20"/>
      <c r="AC84" s="20"/>
      <c r="AD84" s="20"/>
      <c r="AE84" s="20"/>
      <c r="AF84" s="20"/>
      <c r="AG84" s="20"/>
      <c r="AH84" s="20"/>
      <c r="AI84" s="20"/>
      <c r="AJ84" s="20"/>
      <c r="AK84" s="20">
        <v>2019</v>
      </c>
      <c r="AL84" s="21">
        <v>747.17</v>
      </c>
      <c r="AM84" s="21"/>
      <c r="AN84" s="21">
        <v>152.87</v>
      </c>
      <c r="AO84" s="21"/>
      <c r="AP84" s="21"/>
      <c r="AQ84" s="21">
        <v>900.04</v>
      </c>
      <c r="AR84" s="21">
        <v>0.34</v>
      </c>
      <c r="AS84" s="20"/>
    </row>
    <row r="85" spans="1:45" ht="13.5">
      <c r="A85" s="20"/>
      <c r="B85" s="20"/>
      <c r="C85" s="20"/>
      <c r="D85" s="20"/>
      <c r="E85" s="21"/>
      <c r="F85" s="20"/>
      <c r="G85" s="20"/>
      <c r="H85" s="20"/>
      <c r="I85" s="20"/>
      <c r="J85" s="20"/>
      <c r="K85" s="20"/>
      <c r="L85" s="20"/>
      <c r="M85" s="20"/>
      <c r="N85" s="21"/>
      <c r="O85" s="20"/>
      <c r="P85" s="21"/>
      <c r="Q85" s="20"/>
      <c r="R85" s="20"/>
      <c r="S85" s="20"/>
      <c r="T85" s="20"/>
      <c r="U85" s="20"/>
      <c r="V85" s="20"/>
      <c r="W85" s="20"/>
      <c r="X85" s="20"/>
      <c r="Y85" s="20"/>
      <c r="Z85" s="20"/>
      <c r="AA85" s="20"/>
      <c r="AB85" s="20"/>
      <c r="AC85" s="20"/>
      <c r="AD85" s="20"/>
      <c r="AE85" s="20"/>
      <c r="AF85" s="20"/>
      <c r="AG85" s="20"/>
      <c r="AH85" s="20"/>
      <c r="AI85" s="20"/>
      <c r="AJ85" s="20"/>
      <c r="AK85" s="20">
        <v>2020</v>
      </c>
      <c r="AL85" s="21"/>
      <c r="AM85" s="21">
        <v>7128</v>
      </c>
      <c r="AN85" s="21">
        <v>111.16</v>
      </c>
      <c r="AO85" s="21"/>
      <c r="AP85" s="21"/>
      <c r="AQ85" s="21">
        <v>7239.16</v>
      </c>
      <c r="AR85" s="21">
        <v>2.39</v>
      </c>
      <c r="AS85" s="20"/>
    </row>
    <row r="86" spans="1:45" ht="31.5">
      <c r="A86" s="20">
        <v>55</v>
      </c>
      <c r="B86" s="20" t="s">
        <v>51</v>
      </c>
      <c r="C86" s="20" t="s">
        <v>382</v>
      </c>
      <c r="D86" s="20" t="s">
        <v>396</v>
      </c>
      <c r="E86" s="21">
        <v>8.689</v>
      </c>
      <c r="F86" s="20" t="s">
        <v>384</v>
      </c>
      <c r="G86" s="20" t="s">
        <v>397</v>
      </c>
      <c r="H86" s="20" t="s">
        <v>56</v>
      </c>
      <c r="I86" s="20">
        <v>23</v>
      </c>
      <c r="J86" s="20">
        <v>3</v>
      </c>
      <c r="K86" s="20">
        <v>20</v>
      </c>
      <c r="L86" s="20" t="s">
        <v>386</v>
      </c>
      <c r="M86" s="20" t="s">
        <v>58</v>
      </c>
      <c r="N86" s="21">
        <v>6.5</v>
      </c>
      <c r="O86" s="20" t="s">
        <v>398</v>
      </c>
      <c r="P86" s="21">
        <v>4.9</v>
      </c>
      <c r="Q86" s="20" t="s">
        <v>399</v>
      </c>
      <c r="R86" s="20" t="s">
        <v>85</v>
      </c>
      <c r="S86" s="20" t="s">
        <v>74</v>
      </c>
      <c r="T86" s="20" t="s">
        <v>75</v>
      </c>
      <c r="U86" s="20"/>
      <c r="V86" s="20" t="s">
        <v>107</v>
      </c>
      <c r="W86" s="20">
        <v>13094</v>
      </c>
      <c r="X86" s="20">
        <v>174160</v>
      </c>
      <c r="Y86" s="20">
        <v>13094</v>
      </c>
      <c r="Z86" s="20" t="s">
        <v>281</v>
      </c>
      <c r="AA86" s="20">
        <v>187254</v>
      </c>
      <c r="AB86" s="20"/>
      <c r="AC86" s="20" t="s">
        <v>400</v>
      </c>
      <c r="AD86" s="20">
        <v>10</v>
      </c>
      <c r="AE86" s="20" t="s">
        <v>62</v>
      </c>
      <c r="AF86" s="20" t="s">
        <v>85</v>
      </c>
      <c r="AG86" s="20">
        <v>90</v>
      </c>
      <c r="AH86" s="20" t="s">
        <v>85</v>
      </c>
      <c r="AI86" s="20" t="s">
        <v>85</v>
      </c>
      <c r="AJ86" s="20" t="s">
        <v>395</v>
      </c>
      <c r="AK86" s="20">
        <v>2017</v>
      </c>
      <c r="AL86" s="21">
        <v>1042.69</v>
      </c>
      <c r="AM86" s="21"/>
      <c r="AN86" s="21">
        <v>100.59</v>
      </c>
      <c r="AO86" s="21"/>
      <c r="AP86" s="21"/>
      <c r="AQ86" s="21">
        <v>1143.28</v>
      </c>
      <c r="AR86" s="21">
        <v>0.57</v>
      </c>
      <c r="AS86" s="20"/>
    </row>
    <row r="87" spans="1:45" ht="13.5">
      <c r="A87" s="20"/>
      <c r="B87" s="20"/>
      <c r="C87" s="20"/>
      <c r="D87" s="20"/>
      <c r="E87" s="21"/>
      <c r="F87" s="20"/>
      <c r="G87" s="20"/>
      <c r="H87" s="20"/>
      <c r="I87" s="20"/>
      <c r="J87" s="20"/>
      <c r="K87" s="20"/>
      <c r="L87" s="20"/>
      <c r="M87" s="20"/>
      <c r="N87" s="21"/>
      <c r="O87" s="20"/>
      <c r="P87" s="21"/>
      <c r="Q87" s="20"/>
      <c r="R87" s="20"/>
      <c r="S87" s="20"/>
      <c r="T87" s="20"/>
      <c r="U87" s="20"/>
      <c r="V87" s="20"/>
      <c r="W87" s="20"/>
      <c r="X87" s="20"/>
      <c r="Y87" s="20"/>
      <c r="Z87" s="20"/>
      <c r="AA87" s="20"/>
      <c r="AB87" s="20"/>
      <c r="AC87" s="20"/>
      <c r="AD87" s="20"/>
      <c r="AE87" s="20"/>
      <c r="AF87" s="20"/>
      <c r="AG87" s="20"/>
      <c r="AH87" s="20"/>
      <c r="AI87" s="20"/>
      <c r="AJ87" s="20"/>
      <c r="AK87" s="20">
        <v>2018</v>
      </c>
      <c r="AL87" s="21">
        <v>782.02</v>
      </c>
      <c r="AM87" s="21"/>
      <c r="AN87" s="21">
        <v>75.45</v>
      </c>
      <c r="AO87" s="21"/>
      <c r="AP87" s="21"/>
      <c r="AQ87" s="21">
        <v>857.47</v>
      </c>
      <c r="AR87" s="21">
        <v>0.37</v>
      </c>
      <c r="AS87" s="20"/>
    </row>
    <row r="88" spans="1:45" ht="13.5">
      <c r="A88" s="20"/>
      <c r="B88" s="20"/>
      <c r="C88" s="20"/>
      <c r="D88" s="20"/>
      <c r="E88" s="21"/>
      <c r="F88" s="20"/>
      <c r="G88" s="20"/>
      <c r="H88" s="20"/>
      <c r="I88" s="20"/>
      <c r="J88" s="20"/>
      <c r="K88" s="20"/>
      <c r="L88" s="20"/>
      <c r="M88" s="20"/>
      <c r="N88" s="21"/>
      <c r="O88" s="20"/>
      <c r="P88" s="21"/>
      <c r="Q88" s="20"/>
      <c r="R88" s="20"/>
      <c r="S88" s="20"/>
      <c r="T88" s="20"/>
      <c r="U88" s="20"/>
      <c r="V88" s="20"/>
      <c r="W88" s="20"/>
      <c r="X88" s="20"/>
      <c r="Y88" s="20"/>
      <c r="Z88" s="20"/>
      <c r="AA88" s="20"/>
      <c r="AB88" s="20"/>
      <c r="AC88" s="20"/>
      <c r="AD88" s="20"/>
      <c r="AE88" s="20"/>
      <c r="AF88" s="20"/>
      <c r="AG88" s="20"/>
      <c r="AH88" s="20"/>
      <c r="AI88" s="20"/>
      <c r="AJ88" s="20"/>
      <c r="AK88" s="20">
        <v>2019</v>
      </c>
      <c r="AL88" s="21">
        <v>782.02</v>
      </c>
      <c r="AM88" s="21"/>
      <c r="AN88" s="21">
        <v>75.45</v>
      </c>
      <c r="AO88" s="21"/>
      <c r="AP88" s="21"/>
      <c r="AQ88" s="21">
        <v>857.47</v>
      </c>
      <c r="AR88" s="21">
        <v>0.33</v>
      </c>
      <c r="AS88" s="20"/>
    </row>
    <row r="89" spans="1:45" ht="13.5">
      <c r="A89" s="20"/>
      <c r="B89" s="20"/>
      <c r="C89" s="20"/>
      <c r="D89" s="20"/>
      <c r="E89" s="21"/>
      <c r="F89" s="20"/>
      <c r="G89" s="20"/>
      <c r="H89" s="20"/>
      <c r="I89" s="20"/>
      <c r="J89" s="20"/>
      <c r="K89" s="20"/>
      <c r="L89" s="20"/>
      <c r="M89" s="20"/>
      <c r="N89" s="21"/>
      <c r="O89" s="20"/>
      <c r="P89" s="21"/>
      <c r="Q89" s="20"/>
      <c r="R89" s="20"/>
      <c r="S89" s="20"/>
      <c r="T89" s="20"/>
      <c r="U89" s="20"/>
      <c r="V89" s="20"/>
      <c r="W89" s="20"/>
      <c r="X89" s="20"/>
      <c r="Y89" s="20"/>
      <c r="Z89" s="20"/>
      <c r="AA89" s="20"/>
      <c r="AB89" s="20"/>
      <c r="AC89" s="20"/>
      <c r="AD89" s="20"/>
      <c r="AE89" s="20"/>
      <c r="AF89" s="20"/>
      <c r="AG89" s="20"/>
      <c r="AH89" s="20"/>
      <c r="AI89" s="20"/>
      <c r="AJ89" s="20"/>
      <c r="AK89" s="20">
        <v>2020</v>
      </c>
      <c r="AL89" s="21"/>
      <c r="AM89" s="21">
        <v>654</v>
      </c>
      <c r="AN89" s="21">
        <v>234.61</v>
      </c>
      <c r="AO89" s="21">
        <v>98</v>
      </c>
      <c r="AP89" s="21"/>
      <c r="AQ89" s="21">
        <v>986.61</v>
      </c>
      <c r="AR89" s="21">
        <v>0.29</v>
      </c>
      <c r="AS89" s="20"/>
    </row>
    <row r="90" spans="1:45" ht="31.5">
      <c r="A90" s="20">
        <v>56</v>
      </c>
      <c r="B90" s="20" t="s">
        <v>51</v>
      </c>
      <c r="C90" s="20" t="s">
        <v>382</v>
      </c>
      <c r="D90" s="20" t="s">
        <v>401</v>
      </c>
      <c r="E90" s="21">
        <v>10.23</v>
      </c>
      <c r="F90" s="20" t="s">
        <v>384</v>
      </c>
      <c r="G90" s="20" t="s">
        <v>402</v>
      </c>
      <c r="H90" s="20"/>
      <c r="I90" s="20">
        <v>15</v>
      </c>
      <c r="J90" s="20">
        <v>2</v>
      </c>
      <c r="K90" s="20">
        <v>15</v>
      </c>
      <c r="L90" s="20" t="s">
        <v>57</v>
      </c>
      <c r="M90" s="20" t="s">
        <v>58</v>
      </c>
      <c r="N90" s="20">
        <v>6.4</v>
      </c>
      <c r="O90" s="20" t="s">
        <v>398</v>
      </c>
      <c r="P90" s="20">
        <v>5.88</v>
      </c>
      <c r="Q90" s="20" t="s">
        <v>403</v>
      </c>
      <c r="R90" s="55" t="s">
        <v>404</v>
      </c>
      <c r="S90" s="20" t="s">
        <v>74</v>
      </c>
      <c r="T90" s="20" t="s">
        <v>75</v>
      </c>
      <c r="U90" s="20"/>
      <c r="V90" s="20" t="s">
        <v>100</v>
      </c>
      <c r="W90" s="20">
        <v>16017</v>
      </c>
      <c r="X90" s="20" t="s">
        <v>281</v>
      </c>
      <c r="Y90" s="20">
        <v>16017</v>
      </c>
      <c r="Z90" s="20" t="s">
        <v>281</v>
      </c>
      <c r="AA90" s="20">
        <v>16017</v>
      </c>
      <c r="AB90" s="20"/>
      <c r="AC90" s="20" t="s">
        <v>394</v>
      </c>
      <c r="AD90" s="20">
        <v>10</v>
      </c>
      <c r="AE90" s="20" t="s">
        <v>62</v>
      </c>
      <c r="AF90" s="20"/>
      <c r="AG90" s="20">
        <v>90</v>
      </c>
      <c r="AH90" s="20"/>
      <c r="AI90" s="20"/>
      <c r="AJ90" s="20" t="s">
        <v>405</v>
      </c>
      <c r="AK90" s="20">
        <v>2017</v>
      </c>
      <c r="AL90" s="20">
        <v>6000</v>
      </c>
      <c r="AM90" s="20">
        <v>6450</v>
      </c>
      <c r="AN90" s="20">
        <v>5797.45</v>
      </c>
      <c r="AO90" s="20">
        <v>24000</v>
      </c>
      <c r="AP90" s="20"/>
      <c r="AQ90" s="20">
        <v>42247</v>
      </c>
      <c r="AR90" s="21">
        <v>0.29</v>
      </c>
      <c r="AS90" s="20"/>
    </row>
    <row r="91" spans="1:45" ht="13.5">
      <c r="A91" s="20"/>
      <c r="B91" s="20"/>
      <c r="C91" s="20"/>
      <c r="D91" s="20"/>
      <c r="E91" s="21"/>
      <c r="F91" s="20"/>
      <c r="G91" s="20"/>
      <c r="H91" s="20"/>
      <c r="I91" s="20"/>
      <c r="J91" s="20"/>
      <c r="K91" s="20"/>
      <c r="L91" s="20"/>
      <c r="M91" s="20"/>
      <c r="N91" s="20"/>
      <c r="O91" s="20"/>
      <c r="P91" s="20"/>
      <c r="Q91" s="20"/>
      <c r="R91" s="55"/>
      <c r="S91" s="20"/>
      <c r="T91" s="20"/>
      <c r="U91" s="20"/>
      <c r="V91" s="20"/>
      <c r="W91" s="20"/>
      <c r="X91" s="20"/>
      <c r="Y91" s="20"/>
      <c r="Z91" s="20"/>
      <c r="AA91" s="20"/>
      <c r="AB91" s="20"/>
      <c r="AC91" s="20"/>
      <c r="AD91" s="20"/>
      <c r="AE91" s="20"/>
      <c r="AF91" s="20"/>
      <c r="AG91" s="20"/>
      <c r="AH91" s="20"/>
      <c r="AI91" s="20"/>
      <c r="AJ91" s="20"/>
      <c r="AK91" s="20">
        <v>2018</v>
      </c>
      <c r="AL91" s="20"/>
      <c r="AM91" s="20"/>
      <c r="AN91" s="20"/>
      <c r="AO91" s="20"/>
      <c r="AP91" s="20"/>
      <c r="AQ91" s="20"/>
      <c r="AR91" s="21">
        <v>1.47</v>
      </c>
      <c r="AS91" s="20"/>
    </row>
    <row r="92" spans="1:45" ht="13.5">
      <c r="A92" s="20"/>
      <c r="B92" s="20"/>
      <c r="C92" s="20"/>
      <c r="D92" s="20"/>
      <c r="E92" s="21"/>
      <c r="F92" s="20"/>
      <c r="G92" s="20"/>
      <c r="H92" s="20"/>
      <c r="I92" s="20"/>
      <c r="J92" s="20"/>
      <c r="K92" s="20"/>
      <c r="L92" s="20"/>
      <c r="M92" s="20"/>
      <c r="N92" s="20"/>
      <c r="O92" s="20"/>
      <c r="P92" s="20"/>
      <c r="Q92" s="20"/>
      <c r="R92" s="55"/>
      <c r="S92" s="20"/>
      <c r="T92" s="20"/>
      <c r="U92" s="20"/>
      <c r="V92" s="20"/>
      <c r="W92" s="20"/>
      <c r="X92" s="20"/>
      <c r="Y92" s="20"/>
      <c r="Z92" s="20"/>
      <c r="AA92" s="20"/>
      <c r="AB92" s="20"/>
      <c r="AC92" s="20"/>
      <c r="AD92" s="20"/>
      <c r="AE92" s="20"/>
      <c r="AF92" s="20"/>
      <c r="AG92" s="20"/>
      <c r="AH92" s="20"/>
      <c r="AI92" s="20"/>
      <c r="AJ92" s="20"/>
      <c r="AK92" s="20">
        <v>2019</v>
      </c>
      <c r="AL92" s="20"/>
      <c r="AM92" s="20"/>
      <c r="AN92" s="20"/>
      <c r="AO92" s="20"/>
      <c r="AP92" s="20"/>
      <c r="AQ92" s="20"/>
      <c r="AR92" s="20"/>
      <c r="AS92" s="20"/>
    </row>
    <row r="93" spans="1:45" ht="13.5">
      <c r="A93" s="20"/>
      <c r="B93" s="20"/>
      <c r="C93" s="20"/>
      <c r="D93" s="20"/>
      <c r="E93" s="21"/>
      <c r="F93" s="20"/>
      <c r="G93" s="20"/>
      <c r="H93" s="20"/>
      <c r="I93" s="20"/>
      <c r="J93" s="20"/>
      <c r="K93" s="20"/>
      <c r="L93" s="20"/>
      <c r="M93" s="20"/>
      <c r="N93" s="20"/>
      <c r="O93" s="20"/>
      <c r="P93" s="20"/>
      <c r="Q93" s="20"/>
      <c r="R93" s="55"/>
      <c r="S93" s="20"/>
      <c r="T93" s="20"/>
      <c r="U93" s="20"/>
      <c r="V93" s="20"/>
      <c r="W93" s="20"/>
      <c r="X93" s="20"/>
      <c r="Y93" s="20"/>
      <c r="Z93" s="20"/>
      <c r="AA93" s="20"/>
      <c r="AB93" s="20"/>
      <c r="AC93" s="20"/>
      <c r="AD93" s="20"/>
      <c r="AE93" s="20"/>
      <c r="AF93" s="20"/>
      <c r="AG93" s="20"/>
      <c r="AH93" s="20"/>
      <c r="AI93" s="20"/>
      <c r="AJ93" s="20"/>
      <c r="AK93" s="20">
        <v>2020</v>
      </c>
      <c r="AL93" s="20"/>
      <c r="AM93" s="20"/>
      <c r="AN93" s="20"/>
      <c r="AO93" s="20"/>
      <c r="AP93" s="20"/>
      <c r="AQ93" s="20"/>
      <c r="AR93" s="20"/>
      <c r="AS93" s="20"/>
    </row>
    <row r="94" spans="1:45" ht="31.5">
      <c r="A94" s="20">
        <v>57</v>
      </c>
      <c r="B94" s="20" t="s">
        <v>51</v>
      </c>
      <c r="C94" s="20" t="s">
        <v>382</v>
      </c>
      <c r="D94" s="20" t="s">
        <v>406</v>
      </c>
      <c r="E94" s="21">
        <v>3</v>
      </c>
      <c r="F94" s="20" t="s">
        <v>407</v>
      </c>
      <c r="G94" s="20" t="s">
        <v>408</v>
      </c>
      <c r="H94" s="20" t="s">
        <v>56</v>
      </c>
      <c r="I94" s="20">
        <v>30</v>
      </c>
      <c r="J94" s="20">
        <v>2</v>
      </c>
      <c r="K94" s="20">
        <v>28</v>
      </c>
      <c r="L94" s="20" t="s">
        <v>57</v>
      </c>
      <c r="M94" s="20" t="s">
        <v>58</v>
      </c>
      <c r="N94" s="20">
        <v>6.5</v>
      </c>
      <c r="O94" s="20" t="s">
        <v>409</v>
      </c>
      <c r="P94" s="21">
        <v>4.9</v>
      </c>
      <c r="Q94" s="20" t="s">
        <v>410</v>
      </c>
      <c r="R94" s="55" t="s">
        <v>411</v>
      </c>
      <c r="S94" s="20" t="s">
        <v>74</v>
      </c>
      <c r="T94" s="20" t="s">
        <v>412</v>
      </c>
      <c r="U94" s="20"/>
      <c r="V94" s="20"/>
      <c r="W94" s="20">
        <v>900</v>
      </c>
      <c r="X94" s="20">
        <v>3358</v>
      </c>
      <c r="Y94" s="20">
        <v>2181.12</v>
      </c>
      <c r="Z94" s="20" t="s">
        <v>281</v>
      </c>
      <c r="AA94" s="20">
        <v>5539</v>
      </c>
      <c r="AB94" s="20"/>
      <c r="AC94" s="20" t="s">
        <v>413</v>
      </c>
      <c r="AD94" s="20">
        <v>10</v>
      </c>
      <c r="AE94" s="20" t="s">
        <v>62</v>
      </c>
      <c r="AF94" s="20"/>
      <c r="AG94" s="20">
        <v>90</v>
      </c>
      <c r="AH94" s="20"/>
      <c r="AI94" s="20"/>
      <c r="AJ94" s="20" t="s">
        <v>414</v>
      </c>
      <c r="AK94" s="20">
        <v>2017</v>
      </c>
      <c r="AL94" s="20"/>
      <c r="AM94" s="20">
        <v>3766</v>
      </c>
      <c r="AN94" s="21">
        <v>338.68</v>
      </c>
      <c r="AO94" s="21">
        <v>88.64</v>
      </c>
      <c r="AP94" s="20"/>
      <c r="AQ94" s="20">
        <v>4193</v>
      </c>
      <c r="AR94" s="21">
        <v>1.56</v>
      </c>
      <c r="AS94" s="20"/>
    </row>
    <row r="95" spans="1:45" ht="13.5">
      <c r="A95" s="20"/>
      <c r="B95" s="20"/>
      <c r="C95" s="20"/>
      <c r="D95" s="20"/>
      <c r="E95" s="21"/>
      <c r="F95" s="20"/>
      <c r="G95" s="20"/>
      <c r="H95" s="20"/>
      <c r="I95" s="20"/>
      <c r="J95" s="20"/>
      <c r="K95" s="20"/>
      <c r="L95" s="20"/>
      <c r="M95" s="20"/>
      <c r="N95" s="20"/>
      <c r="O95" s="20"/>
      <c r="P95" s="21"/>
      <c r="Q95" s="20"/>
      <c r="R95" s="55"/>
      <c r="S95" s="20"/>
      <c r="T95" s="20"/>
      <c r="U95" s="20"/>
      <c r="V95" s="20"/>
      <c r="W95" s="20"/>
      <c r="X95" s="20"/>
      <c r="Y95" s="20"/>
      <c r="Z95" s="20"/>
      <c r="AA95" s="20"/>
      <c r="AB95" s="20"/>
      <c r="AC95" s="20"/>
      <c r="AD95" s="20"/>
      <c r="AE95" s="20"/>
      <c r="AF95" s="20"/>
      <c r="AG95" s="20"/>
      <c r="AH95" s="20"/>
      <c r="AI95" s="20"/>
      <c r="AJ95" s="20"/>
      <c r="AK95" s="20">
        <v>2018</v>
      </c>
      <c r="AL95" s="20"/>
      <c r="AM95" s="20"/>
      <c r="AN95" s="20"/>
      <c r="AO95" s="20"/>
      <c r="AP95" s="20"/>
      <c r="AQ95" s="20"/>
      <c r="AR95" s="20"/>
      <c r="AS95" s="20"/>
    </row>
    <row r="96" spans="1:45" ht="13.5">
      <c r="A96" s="20"/>
      <c r="B96" s="20"/>
      <c r="C96" s="20"/>
      <c r="D96" s="20"/>
      <c r="E96" s="21"/>
      <c r="F96" s="20"/>
      <c r="G96" s="20"/>
      <c r="H96" s="20"/>
      <c r="I96" s="20"/>
      <c r="J96" s="20"/>
      <c r="K96" s="20"/>
      <c r="L96" s="20"/>
      <c r="M96" s="20"/>
      <c r="N96" s="20"/>
      <c r="O96" s="20"/>
      <c r="P96" s="21"/>
      <c r="Q96" s="20"/>
      <c r="R96" s="55"/>
      <c r="S96" s="20"/>
      <c r="T96" s="20"/>
      <c r="U96" s="20"/>
      <c r="V96" s="20"/>
      <c r="W96" s="20"/>
      <c r="X96" s="20"/>
      <c r="Y96" s="20"/>
      <c r="Z96" s="20"/>
      <c r="AA96" s="20"/>
      <c r="AB96" s="20"/>
      <c r="AC96" s="20"/>
      <c r="AD96" s="20"/>
      <c r="AE96" s="20"/>
      <c r="AF96" s="20"/>
      <c r="AG96" s="20"/>
      <c r="AH96" s="20"/>
      <c r="AI96" s="20"/>
      <c r="AJ96" s="20"/>
      <c r="AK96" s="20">
        <v>2019</v>
      </c>
      <c r="AL96" s="20"/>
      <c r="AM96" s="20"/>
      <c r="AN96" s="20"/>
      <c r="AO96" s="20"/>
      <c r="AP96" s="20"/>
      <c r="AQ96" s="20"/>
      <c r="AR96" s="20"/>
      <c r="AS96" s="20"/>
    </row>
    <row r="97" spans="1:45" ht="13.5">
      <c r="A97" s="20"/>
      <c r="B97" s="20"/>
      <c r="C97" s="20"/>
      <c r="D97" s="20"/>
      <c r="E97" s="21"/>
      <c r="F97" s="20"/>
      <c r="G97" s="20"/>
      <c r="H97" s="20"/>
      <c r="I97" s="20"/>
      <c r="J97" s="20"/>
      <c r="K97" s="20"/>
      <c r="L97" s="20"/>
      <c r="M97" s="20"/>
      <c r="N97" s="20"/>
      <c r="O97" s="20"/>
      <c r="P97" s="21"/>
      <c r="Q97" s="20"/>
      <c r="R97" s="55"/>
      <c r="S97" s="20"/>
      <c r="T97" s="20"/>
      <c r="U97" s="20"/>
      <c r="V97" s="20"/>
      <c r="W97" s="20"/>
      <c r="X97" s="20"/>
      <c r="Y97" s="20"/>
      <c r="Z97" s="20"/>
      <c r="AA97" s="20"/>
      <c r="AB97" s="20"/>
      <c r="AC97" s="20"/>
      <c r="AD97" s="20"/>
      <c r="AE97" s="20"/>
      <c r="AF97" s="20"/>
      <c r="AG97" s="20"/>
      <c r="AH97" s="20"/>
      <c r="AI97" s="20"/>
      <c r="AJ97" s="20"/>
      <c r="AK97" s="20">
        <v>2046</v>
      </c>
      <c r="AL97" s="20"/>
      <c r="AM97" s="20"/>
      <c r="AN97" s="20"/>
      <c r="AO97" s="20"/>
      <c r="AP97" s="20"/>
      <c r="AQ97" s="20"/>
      <c r="AR97" s="20"/>
      <c r="AS97" s="20"/>
    </row>
    <row r="98" spans="1:45" ht="63">
      <c r="A98" s="20">
        <v>58</v>
      </c>
      <c r="B98" s="20" t="s">
        <v>51</v>
      </c>
      <c r="C98" s="20" t="s">
        <v>415</v>
      </c>
      <c r="D98" s="20" t="s">
        <v>416</v>
      </c>
      <c r="E98" s="103">
        <v>185</v>
      </c>
      <c r="F98" s="20" t="s">
        <v>71</v>
      </c>
      <c r="G98" s="20" t="s">
        <v>379</v>
      </c>
      <c r="H98" s="20"/>
      <c r="I98" s="20"/>
      <c r="J98" s="20"/>
      <c r="K98" s="20"/>
      <c r="L98" s="20"/>
      <c r="M98" s="20"/>
      <c r="N98" s="109"/>
      <c r="O98" s="20"/>
      <c r="P98" s="110"/>
      <c r="Q98" s="118"/>
      <c r="R98" s="119"/>
      <c r="S98" s="20" t="s">
        <v>417</v>
      </c>
      <c r="T98" s="20" t="s">
        <v>418</v>
      </c>
      <c r="U98" s="20"/>
      <c r="V98" s="20" t="s">
        <v>419</v>
      </c>
      <c r="W98" s="109"/>
      <c r="X98" s="109"/>
      <c r="Y98" s="109"/>
      <c r="Z98" s="109"/>
      <c r="AA98" s="109"/>
      <c r="AB98" s="20"/>
      <c r="AC98" s="20"/>
      <c r="AD98" s="20"/>
      <c r="AE98" s="20"/>
      <c r="AF98" s="20"/>
      <c r="AG98" s="20"/>
      <c r="AH98" s="20"/>
      <c r="AI98" s="20"/>
      <c r="AJ98" s="20"/>
      <c r="AK98" s="20"/>
      <c r="AL98" s="109"/>
      <c r="AM98" s="109"/>
      <c r="AN98" s="109"/>
      <c r="AO98" s="109"/>
      <c r="AP98" s="109"/>
      <c r="AQ98" s="109"/>
      <c r="AR98" s="109"/>
      <c r="AS98" s="109" t="s">
        <v>420</v>
      </c>
    </row>
    <row r="99" spans="1:45" ht="13.5">
      <c r="A99" s="20">
        <v>59</v>
      </c>
      <c r="B99" s="20" t="s">
        <v>51</v>
      </c>
      <c r="C99" s="20" t="s">
        <v>415</v>
      </c>
      <c r="D99" s="20" t="s">
        <v>421</v>
      </c>
      <c r="E99" s="103">
        <v>1.01</v>
      </c>
      <c r="F99" s="20" t="s">
        <v>422</v>
      </c>
      <c r="G99" s="20" t="s">
        <v>55</v>
      </c>
      <c r="H99" s="20" t="s">
        <v>423</v>
      </c>
      <c r="I99" s="20">
        <v>30</v>
      </c>
      <c r="J99" s="20">
        <v>1</v>
      </c>
      <c r="K99" s="20">
        <v>29</v>
      </c>
      <c r="L99" s="20" t="s">
        <v>57</v>
      </c>
      <c r="M99" s="20" t="s">
        <v>424</v>
      </c>
      <c r="N99" s="109">
        <v>7</v>
      </c>
      <c r="O99" s="20" t="s">
        <v>425</v>
      </c>
      <c r="P99" s="109" t="s">
        <v>426</v>
      </c>
      <c r="Q99" s="118">
        <v>42339</v>
      </c>
      <c r="R99" s="120">
        <v>42917</v>
      </c>
      <c r="S99" s="20" t="s">
        <v>74</v>
      </c>
      <c r="T99" s="20" t="s">
        <v>427</v>
      </c>
      <c r="U99" s="20"/>
      <c r="V99" s="20" t="s">
        <v>419</v>
      </c>
      <c r="W99" s="109">
        <v>46727.71</v>
      </c>
      <c r="X99" s="109"/>
      <c r="Y99" s="109"/>
      <c r="Z99" s="109"/>
      <c r="AA99" s="109"/>
      <c r="AB99" s="20"/>
      <c r="AC99" s="20" t="s">
        <v>428</v>
      </c>
      <c r="AD99" s="20">
        <v>10</v>
      </c>
      <c r="AE99" s="20" t="s">
        <v>62</v>
      </c>
      <c r="AF99" s="20" t="s">
        <v>429</v>
      </c>
      <c r="AG99" s="20">
        <v>90</v>
      </c>
      <c r="AH99" s="20" t="s">
        <v>128</v>
      </c>
      <c r="AI99" s="20" t="s">
        <v>117</v>
      </c>
      <c r="AJ99" s="20" t="s">
        <v>430</v>
      </c>
      <c r="AK99" s="20"/>
      <c r="AL99" s="109">
        <v>240</v>
      </c>
      <c r="AM99" s="109">
        <v>46727.71</v>
      </c>
      <c r="AN99" s="109">
        <v>2336.39</v>
      </c>
      <c r="AO99" s="109"/>
      <c r="AP99" s="109"/>
      <c r="AQ99" s="109">
        <f aca="true" t="shared" si="8" ref="AQ99:AQ103">AL99+AM99+AN99</f>
        <v>49304.1</v>
      </c>
      <c r="AR99" s="109">
        <v>0.27</v>
      </c>
      <c r="AS99" s="109"/>
    </row>
    <row r="100" spans="1:45" ht="13.5">
      <c r="A100" s="20"/>
      <c r="B100" s="20"/>
      <c r="C100" s="20"/>
      <c r="D100" s="20"/>
      <c r="E100" s="103"/>
      <c r="F100" s="20"/>
      <c r="G100" s="20"/>
      <c r="H100" s="20"/>
      <c r="I100" s="20"/>
      <c r="J100" s="20"/>
      <c r="K100" s="20"/>
      <c r="L100" s="20"/>
      <c r="M100" s="20"/>
      <c r="N100" s="109"/>
      <c r="O100" s="20"/>
      <c r="P100" s="109"/>
      <c r="Q100" s="119"/>
      <c r="R100" s="121"/>
      <c r="S100" s="20"/>
      <c r="T100" s="20"/>
      <c r="U100" s="20"/>
      <c r="V100" s="20"/>
      <c r="W100" s="109"/>
      <c r="X100" s="109"/>
      <c r="Y100" s="109"/>
      <c r="Z100" s="109"/>
      <c r="AA100" s="109"/>
      <c r="AB100" s="20"/>
      <c r="AC100" s="20"/>
      <c r="AD100" s="20"/>
      <c r="AE100" s="20"/>
      <c r="AF100" s="20"/>
      <c r="AG100" s="20"/>
      <c r="AH100" s="20"/>
      <c r="AI100" s="20"/>
      <c r="AJ100" s="20"/>
      <c r="AK100" s="20"/>
      <c r="AL100" s="109"/>
      <c r="AM100" s="109"/>
      <c r="AN100" s="109"/>
      <c r="AO100" s="109"/>
      <c r="AP100" s="109"/>
      <c r="AQ100" s="109"/>
      <c r="AR100" s="109"/>
      <c r="AS100" s="109"/>
    </row>
    <row r="101" spans="1:45" ht="31.5">
      <c r="A101" s="20">
        <v>60</v>
      </c>
      <c r="B101" s="20" t="s">
        <v>51</v>
      </c>
      <c r="C101" s="104" t="s">
        <v>415</v>
      </c>
      <c r="D101" s="20" t="s">
        <v>431</v>
      </c>
      <c r="E101" s="105">
        <v>2.52</v>
      </c>
      <c r="F101" s="20" t="s">
        <v>432</v>
      </c>
      <c r="G101" s="20" t="s">
        <v>433</v>
      </c>
      <c r="H101" s="20" t="s">
        <v>434</v>
      </c>
      <c r="I101" s="20">
        <v>12</v>
      </c>
      <c r="J101" s="20">
        <v>2</v>
      </c>
      <c r="K101" s="20">
        <v>10</v>
      </c>
      <c r="L101" s="20" t="s">
        <v>57</v>
      </c>
      <c r="M101" s="20" t="s">
        <v>424</v>
      </c>
      <c r="N101" s="109">
        <v>6.5</v>
      </c>
      <c r="O101" s="20" t="s">
        <v>435</v>
      </c>
      <c r="P101" s="109">
        <v>4.9</v>
      </c>
      <c r="Q101" s="118">
        <v>42675</v>
      </c>
      <c r="R101" s="122" t="s">
        <v>436</v>
      </c>
      <c r="S101" s="20" t="s">
        <v>74</v>
      </c>
      <c r="T101" s="20" t="s">
        <v>427</v>
      </c>
      <c r="U101" s="20"/>
      <c r="V101" s="20" t="s">
        <v>419</v>
      </c>
      <c r="W101" s="123">
        <v>33841.39</v>
      </c>
      <c r="X101" s="123">
        <v>4613.39</v>
      </c>
      <c r="Y101" s="123">
        <v>32649.37</v>
      </c>
      <c r="Z101" s="109"/>
      <c r="AA101" s="109">
        <f aca="true" t="shared" si="9" ref="AA101:AA103">X101+Y101</f>
        <v>37262.76</v>
      </c>
      <c r="AB101" s="20"/>
      <c r="AC101" s="20" t="s">
        <v>428</v>
      </c>
      <c r="AD101" s="20">
        <v>10</v>
      </c>
      <c r="AE101" s="20" t="s">
        <v>62</v>
      </c>
      <c r="AF101" s="20" t="s">
        <v>437</v>
      </c>
      <c r="AG101" s="20">
        <v>90</v>
      </c>
      <c r="AH101" s="20" t="s">
        <v>128</v>
      </c>
      <c r="AI101" s="20" t="s">
        <v>117</v>
      </c>
      <c r="AJ101" s="20" t="s">
        <v>430</v>
      </c>
      <c r="AK101" s="20"/>
      <c r="AL101" s="123">
        <v>631.25</v>
      </c>
      <c r="AM101" s="123">
        <v>32649.37</v>
      </c>
      <c r="AN101" s="123">
        <v>560.77</v>
      </c>
      <c r="AO101" s="109"/>
      <c r="AP101" s="109"/>
      <c r="AQ101" s="109">
        <f t="shared" si="8"/>
        <v>33841.38999999999</v>
      </c>
      <c r="AR101" s="109">
        <v>0.67</v>
      </c>
      <c r="AS101" s="109"/>
    </row>
    <row r="102" spans="1:45" ht="52.5">
      <c r="A102" s="20">
        <v>61</v>
      </c>
      <c r="B102" s="20" t="s">
        <v>51</v>
      </c>
      <c r="C102" s="104" t="s">
        <v>415</v>
      </c>
      <c r="D102" s="20" t="s">
        <v>438</v>
      </c>
      <c r="E102" s="103">
        <v>6.48</v>
      </c>
      <c r="F102" s="20" t="s">
        <v>439</v>
      </c>
      <c r="G102" s="20" t="s">
        <v>55</v>
      </c>
      <c r="H102" s="20" t="s">
        <v>56</v>
      </c>
      <c r="I102" s="20">
        <v>12</v>
      </c>
      <c r="J102" s="20">
        <v>2</v>
      </c>
      <c r="K102" s="20">
        <v>10</v>
      </c>
      <c r="L102" s="20" t="s">
        <v>57</v>
      </c>
      <c r="M102" s="20" t="s">
        <v>424</v>
      </c>
      <c r="N102" s="109">
        <v>6.48</v>
      </c>
      <c r="O102" s="20" t="s">
        <v>440</v>
      </c>
      <c r="P102" s="109">
        <v>4.95</v>
      </c>
      <c r="Q102" s="118">
        <v>42736</v>
      </c>
      <c r="R102" s="120">
        <v>42917</v>
      </c>
      <c r="S102" s="20" t="s">
        <v>74</v>
      </c>
      <c r="T102" s="20" t="s">
        <v>427</v>
      </c>
      <c r="U102" s="20"/>
      <c r="V102" s="20"/>
      <c r="W102" s="109">
        <v>95362.4</v>
      </c>
      <c r="X102" s="109">
        <v>7764.4</v>
      </c>
      <c r="Y102" s="109">
        <v>95362.41</v>
      </c>
      <c r="Z102" s="109"/>
      <c r="AA102" s="109">
        <f t="shared" si="9"/>
        <v>103126.81</v>
      </c>
      <c r="AB102" s="20" t="s">
        <v>86</v>
      </c>
      <c r="AC102" s="20" t="s">
        <v>441</v>
      </c>
      <c r="AD102" s="20">
        <v>30</v>
      </c>
      <c r="AE102" s="20" t="s">
        <v>62</v>
      </c>
      <c r="AF102" s="20" t="s">
        <v>442</v>
      </c>
      <c r="AG102" s="20">
        <v>70</v>
      </c>
      <c r="AH102" s="20" t="s">
        <v>128</v>
      </c>
      <c r="AI102" s="20" t="s">
        <v>443</v>
      </c>
      <c r="AJ102" s="20" t="s">
        <v>444</v>
      </c>
      <c r="AK102" s="20"/>
      <c r="AL102" s="109">
        <v>4037.45</v>
      </c>
      <c r="AM102" s="109">
        <v>95362.41</v>
      </c>
      <c r="AN102" s="109">
        <v>3840.9</v>
      </c>
      <c r="AO102" s="109"/>
      <c r="AP102" s="109"/>
      <c r="AQ102" s="109">
        <f t="shared" si="8"/>
        <v>103240.76</v>
      </c>
      <c r="AR102" s="109">
        <v>2.35</v>
      </c>
      <c r="AS102" s="109"/>
    </row>
    <row r="103" spans="1:45" ht="31.5">
      <c r="A103" s="20">
        <v>62</v>
      </c>
      <c r="B103" s="20" t="s">
        <v>51</v>
      </c>
      <c r="C103" s="104" t="s">
        <v>415</v>
      </c>
      <c r="D103" s="20" t="s">
        <v>445</v>
      </c>
      <c r="E103" s="103">
        <v>8.27</v>
      </c>
      <c r="F103" s="20" t="s">
        <v>432</v>
      </c>
      <c r="G103" s="20" t="s">
        <v>446</v>
      </c>
      <c r="H103" s="20" t="s">
        <v>434</v>
      </c>
      <c r="I103" s="20">
        <v>13</v>
      </c>
      <c r="J103" s="20">
        <v>3</v>
      </c>
      <c r="K103" s="20">
        <v>10</v>
      </c>
      <c r="L103" s="20" t="s">
        <v>57</v>
      </c>
      <c r="M103" s="20" t="s">
        <v>424</v>
      </c>
      <c r="N103" s="109">
        <v>6.5</v>
      </c>
      <c r="O103" s="20" t="s">
        <v>435</v>
      </c>
      <c r="P103" s="109">
        <v>4.9</v>
      </c>
      <c r="Q103" s="118">
        <v>42614</v>
      </c>
      <c r="R103" s="122" t="s">
        <v>436</v>
      </c>
      <c r="S103" s="20" t="s">
        <v>74</v>
      </c>
      <c r="T103" s="20" t="s">
        <v>427</v>
      </c>
      <c r="U103" s="20"/>
      <c r="V103" s="20"/>
      <c r="W103" s="123">
        <v>126037.12</v>
      </c>
      <c r="X103" s="123">
        <v>22029.81</v>
      </c>
      <c r="Y103" s="123">
        <v>117472.27</v>
      </c>
      <c r="Z103" s="109"/>
      <c r="AA103" s="109">
        <f t="shared" si="9"/>
        <v>139502.08000000002</v>
      </c>
      <c r="AB103" s="20" t="s">
        <v>86</v>
      </c>
      <c r="AC103" s="20" t="s">
        <v>428</v>
      </c>
      <c r="AD103" s="20">
        <v>20</v>
      </c>
      <c r="AE103" s="20" t="s">
        <v>62</v>
      </c>
      <c r="AF103" s="20" t="s">
        <v>437</v>
      </c>
      <c r="AG103" s="20">
        <v>80</v>
      </c>
      <c r="AH103" s="20" t="s">
        <v>128</v>
      </c>
      <c r="AI103" s="20" t="s">
        <v>117</v>
      </c>
      <c r="AJ103" s="20" t="s">
        <v>430</v>
      </c>
      <c r="AK103" s="20"/>
      <c r="AL103" s="123">
        <v>4135.75</v>
      </c>
      <c r="AM103" s="123">
        <v>117472.27</v>
      </c>
      <c r="AN103" s="123">
        <v>4429.1</v>
      </c>
      <c r="AO103" s="109"/>
      <c r="AP103" s="109"/>
      <c r="AQ103" s="109">
        <f t="shared" si="8"/>
        <v>126037.12000000001</v>
      </c>
      <c r="AR103" s="109">
        <v>2.18</v>
      </c>
      <c r="AS103" s="109"/>
    </row>
    <row r="104" spans="1:45" ht="31.5">
      <c r="A104" s="20">
        <v>63</v>
      </c>
      <c r="B104" s="20" t="s">
        <v>51</v>
      </c>
      <c r="C104" s="20" t="s">
        <v>447</v>
      </c>
      <c r="D104" s="20" t="s">
        <v>448</v>
      </c>
      <c r="E104" s="106">
        <v>29.34</v>
      </c>
      <c r="F104" s="20" t="s">
        <v>71</v>
      </c>
      <c r="G104" s="20" t="s">
        <v>449</v>
      </c>
      <c r="H104" s="25" t="s">
        <v>203</v>
      </c>
      <c r="I104" s="20">
        <v>30</v>
      </c>
      <c r="J104" s="20">
        <v>5</v>
      </c>
      <c r="K104" s="20">
        <v>25</v>
      </c>
      <c r="L104" s="20" t="s">
        <v>72</v>
      </c>
      <c r="M104" s="20" t="s">
        <v>450</v>
      </c>
      <c r="N104" s="20">
        <v>8</v>
      </c>
      <c r="O104" s="20" t="s">
        <v>451</v>
      </c>
      <c r="P104" s="25" t="s">
        <v>452</v>
      </c>
      <c r="Q104" s="20" t="s">
        <v>453</v>
      </c>
      <c r="R104" s="20"/>
      <c r="S104" s="20" t="s">
        <v>74</v>
      </c>
      <c r="T104" s="20" t="s">
        <v>454</v>
      </c>
      <c r="U104" s="20"/>
      <c r="V104" s="20">
        <v>4</v>
      </c>
      <c r="W104" s="20"/>
      <c r="X104" s="20"/>
      <c r="Y104" s="20"/>
      <c r="Z104" s="20"/>
      <c r="AA104" s="20"/>
      <c r="AB104" s="20" t="s">
        <v>62</v>
      </c>
      <c r="AC104" s="20"/>
      <c r="AD104" s="20">
        <v>20</v>
      </c>
      <c r="AE104" s="20" t="s">
        <v>62</v>
      </c>
      <c r="AF104" s="20"/>
      <c r="AG104" s="20"/>
      <c r="AH104" s="20"/>
      <c r="AI104" s="20"/>
      <c r="AJ104" s="20"/>
      <c r="AK104" s="20"/>
      <c r="AL104" s="20"/>
      <c r="AM104" s="20"/>
      <c r="AN104" s="20"/>
      <c r="AO104" s="20"/>
      <c r="AP104" s="20"/>
      <c r="AQ104" s="20"/>
      <c r="AR104" s="20"/>
      <c r="AS104" s="20"/>
    </row>
    <row r="105" spans="1:45" ht="31.5">
      <c r="A105" s="20">
        <v>64</v>
      </c>
      <c r="B105" s="20" t="s">
        <v>51</v>
      </c>
      <c r="C105" s="20" t="s">
        <v>447</v>
      </c>
      <c r="D105" s="20" t="s">
        <v>455</v>
      </c>
      <c r="E105" s="21">
        <v>5.8</v>
      </c>
      <c r="F105" s="20" t="s">
        <v>258</v>
      </c>
      <c r="G105" s="20" t="s">
        <v>308</v>
      </c>
      <c r="H105" s="20" t="s">
        <v>56</v>
      </c>
      <c r="I105" s="20">
        <v>12</v>
      </c>
      <c r="J105" s="20">
        <v>2</v>
      </c>
      <c r="K105" s="20">
        <v>10</v>
      </c>
      <c r="L105" s="20" t="s">
        <v>57</v>
      </c>
      <c r="M105" s="20" t="s">
        <v>450</v>
      </c>
      <c r="N105" s="20">
        <v>7</v>
      </c>
      <c r="O105" s="20" t="s">
        <v>456</v>
      </c>
      <c r="P105" s="21">
        <v>6.37</v>
      </c>
      <c r="Q105" s="20" t="s">
        <v>457</v>
      </c>
      <c r="R105" s="55" t="s">
        <v>458</v>
      </c>
      <c r="S105" s="20" t="s">
        <v>74</v>
      </c>
      <c r="T105" s="20" t="s">
        <v>454</v>
      </c>
      <c r="U105" s="20" t="s">
        <v>64</v>
      </c>
      <c r="V105" s="20" t="s">
        <v>64</v>
      </c>
      <c r="W105" s="21">
        <v>82644.88</v>
      </c>
      <c r="X105" s="20"/>
      <c r="Y105" s="21">
        <v>82644.88</v>
      </c>
      <c r="Z105" s="20"/>
      <c r="AA105" s="21">
        <v>82644.88</v>
      </c>
      <c r="AB105" s="20" t="s">
        <v>62</v>
      </c>
      <c r="AC105" s="20" t="s">
        <v>459</v>
      </c>
      <c r="AD105" s="20">
        <v>40</v>
      </c>
      <c r="AE105" s="20" t="s">
        <v>62</v>
      </c>
      <c r="AF105" s="20" t="s">
        <v>460</v>
      </c>
      <c r="AG105" s="20">
        <v>60</v>
      </c>
      <c r="AH105" s="20" t="s">
        <v>59</v>
      </c>
      <c r="AI105" s="20" t="s">
        <v>90</v>
      </c>
      <c r="AJ105" s="20" t="s">
        <v>461</v>
      </c>
      <c r="AK105" s="20">
        <v>2017</v>
      </c>
      <c r="AL105" s="21">
        <v>3480.09</v>
      </c>
      <c r="AM105" s="20">
        <v>0</v>
      </c>
      <c r="AN105" s="20">
        <v>0</v>
      </c>
      <c r="AO105" s="20">
        <v>0</v>
      </c>
      <c r="AP105" s="20">
        <v>0</v>
      </c>
      <c r="AQ105" s="21">
        <v>3480.09</v>
      </c>
      <c r="AR105" s="21">
        <v>0.75</v>
      </c>
      <c r="AS105" s="20"/>
    </row>
    <row r="106" spans="1:45" ht="31.5">
      <c r="A106" s="20">
        <v>65</v>
      </c>
      <c r="B106" s="20" t="s">
        <v>51</v>
      </c>
      <c r="C106" s="20" t="s">
        <v>447</v>
      </c>
      <c r="D106" s="20" t="s">
        <v>462</v>
      </c>
      <c r="E106" s="21">
        <v>5.82</v>
      </c>
      <c r="F106" s="20" t="s">
        <v>71</v>
      </c>
      <c r="G106" s="20" t="s">
        <v>183</v>
      </c>
      <c r="H106" s="20" t="s">
        <v>56</v>
      </c>
      <c r="I106" s="20">
        <v>10</v>
      </c>
      <c r="J106" s="20">
        <v>2</v>
      </c>
      <c r="K106" s="20">
        <v>8</v>
      </c>
      <c r="L106" s="20" t="s">
        <v>57</v>
      </c>
      <c r="M106" s="20" t="s">
        <v>450</v>
      </c>
      <c r="N106" s="21">
        <v>7</v>
      </c>
      <c r="O106" s="20" t="s">
        <v>463</v>
      </c>
      <c r="P106" s="21">
        <v>6.37</v>
      </c>
      <c r="Q106" s="20" t="s">
        <v>464</v>
      </c>
      <c r="R106" s="20" t="s">
        <v>465</v>
      </c>
      <c r="S106" s="20" t="s">
        <v>74</v>
      </c>
      <c r="T106" s="20" t="s">
        <v>454</v>
      </c>
      <c r="U106" s="20" t="s">
        <v>64</v>
      </c>
      <c r="V106" s="20" t="s">
        <v>64</v>
      </c>
      <c r="W106" s="20">
        <v>90169</v>
      </c>
      <c r="X106" s="20"/>
      <c r="Y106" s="20"/>
      <c r="Z106" s="20"/>
      <c r="AA106" s="20">
        <v>90169</v>
      </c>
      <c r="AB106" s="20" t="s">
        <v>62</v>
      </c>
      <c r="AC106" s="20" t="s">
        <v>466</v>
      </c>
      <c r="AD106" s="20">
        <v>30</v>
      </c>
      <c r="AE106" s="20" t="s">
        <v>62</v>
      </c>
      <c r="AF106" s="20" t="s">
        <v>467</v>
      </c>
      <c r="AG106" s="20">
        <v>70</v>
      </c>
      <c r="AH106" s="20" t="s">
        <v>468</v>
      </c>
      <c r="AI106" s="20" t="s">
        <v>90</v>
      </c>
      <c r="AJ106" s="20"/>
      <c r="AK106" s="20">
        <v>2017</v>
      </c>
      <c r="AL106" s="20">
        <v>2055</v>
      </c>
      <c r="AM106" s="20">
        <v>0</v>
      </c>
      <c r="AN106" s="20">
        <v>180.82</v>
      </c>
      <c r="AO106" s="20">
        <v>0</v>
      </c>
      <c r="AP106" s="20">
        <v>0</v>
      </c>
      <c r="AQ106" s="20">
        <v>2236</v>
      </c>
      <c r="AR106" s="21">
        <v>0.52</v>
      </c>
      <c r="AS106" s="20"/>
    </row>
    <row r="107" spans="1:45" ht="42">
      <c r="A107" s="20">
        <v>66</v>
      </c>
      <c r="B107" s="20" t="s">
        <v>51</v>
      </c>
      <c r="C107" s="20" t="s">
        <v>447</v>
      </c>
      <c r="D107" s="20" t="s">
        <v>469</v>
      </c>
      <c r="E107" s="21">
        <v>1.264677</v>
      </c>
      <c r="F107" s="20" t="s">
        <v>71</v>
      </c>
      <c r="G107" s="20" t="s">
        <v>470</v>
      </c>
      <c r="H107" s="20" t="s">
        <v>471</v>
      </c>
      <c r="I107" s="20">
        <v>10</v>
      </c>
      <c r="J107" s="20">
        <v>1</v>
      </c>
      <c r="K107" s="20">
        <v>10</v>
      </c>
      <c r="L107" s="20" t="s">
        <v>57</v>
      </c>
      <c r="M107" s="20" t="s">
        <v>450</v>
      </c>
      <c r="N107" s="54">
        <v>6.37</v>
      </c>
      <c r="O107" s="111" t="s">
        <v>281</v>
      </c>
      <c r="P107" s="25" t="s">
        <v>452</v>
      </c>
      <c r="Q107" s="20" t="s">
        <v>453</v>
      </c>
      <c r="R107" s="55" t="s">
        <v>472</v>
      </c>
      <c r="S107" s="20" t="s">
        <v>74</v>
      </c>
      <c r="T107" s="20" t="s">
        <v>454</v>
      </c>
      <c r="U107" s="20" t="s">
        <v>64</v>
      </c>
      <c r="V107" s="20" t="s">
        <v>64</v>
      </c>
      <c r="W107" s="54">
        <v>17486.67</v>
      </c>
      <c r="X107" s="20"/>
      <c r="Y107" s="20"/>
      <c r="Z107" s="20"/>
      <c r="AA107" s="54">
        <v>17486.67</v>
      </c>
      <c r="AB107" s="20" t="s">
        <v>62</v>
      </c>
      <c r="AC107" s="111" t="s">
        <v>473</v>
      </c>
      <c r="AD107" s="54" t="s">
        <v>474</v>
      </c>
      <c r="AE107" s="20" t="s">
        <v>475</v>
      </c>
      <c r="AF107" s="111" t="s">
        <v>476</v>
      </c>
      <c r="AG107" s="20">
        <v>60</v>
      </c>
      <c r="AH107" s="20" t="s">
        <v>477</v>
      </c>
      <c r="AI107" s="111" t="s">
        <v>90</v>
      </c>
      <c r="AJ107" s="20" t="s">
        <v>478</v>
      </c>
      <c r="AK107" s="126">
        <v>2017</v>
      </c>
      <c r="AL107" s="127" t="s">
        <v>479</v>
      </c>
      <c r="AM107" s="128">
        <v>0</v>
      </c>
      <c r="AN107" s="128">
        <v>13.3</v>
      </c>
      <c r="AO107" s="53">
        <v>0</v>
      </c>
      <c r="AP107" s="53">
        <v>0</v>
      </c>
      <c r="AQ107" s="53">
        <v>517.98</v>
      </c>
      <c r="AR107" s="131">
        <v>0.12</v>
      </c>
      <c r="AS107" s="20"/>
    </row>
    <row r="108" spans="1:45" ht="42">
      <c r="A108" s="25">
        <v>67</v>
      </c>
      <c r="B108" s="20" t="s">
        <v>51</v>
      </c>
      <c r="C108" s="20" t="s">
        <v>447</v>
      </c>
      <c r="D108" s="25" t="s">
        <v>480</v>
      </c>
      <c r="E108" s="26">
        <v>4.2</v>
      </c>
      <c r="F108" s="25" t="s">
        <v>71</v>
      </c>
      <c r="G108" s="25" t="s">
        <v>481</v>
      </c>
      <c r="H108" s="25" t="s">
        <v>56</v>
      </c>
      <c r="I108" s="25">
        <v>10</v>
      </c>
      <c r="J108" s="25">
        <v>2</v>
      </c>
      <c r="K108" s="25">
        <v>8</v>
      </c>
      <c r="L108" s="25" t="s">
        <v>310</v>
      </c>
      <c r="M108" s="25" t="s">
        <v>450</v>
      </c>
      <c r="N108" s="26">
        <v>6.5</v>
      </c>
      <c r="O108" s="25" t="s">
        <v>482</v>
      </c>
      <c r="P108" s="25" t="s">
        <v>452</v>
      </c>
      <c r="Q108" s="60">
        <v>42644</v>
      </c>
      <c r="R108" s="25" t="s">
        <v>483</v>
      </c>
      <c r="S108" s="25" t="s">
        <v>74</v>
      </c>
      <c r="T108" s="20" t="s">
        <v>454</v>
      </c>
      <c r="U108" s="20" t="s">
        <v>64</v>
      </c>
      <c r="V108" s="20" t="s">
        <v>64</v>
      </c>
      <c r="W108" s="26">
        <v>60452.54</v>
      </c>
      <c r="X108" s="26"/>
      <c r="Y108" s="26"/>
      <c r="Z108" s="26"/>
      <c r="AA108" s="26">
        <v>60452.54</v>
      </c>
      <c r="AB108" s="25" t="s">
        <v>64</v>
      </c>
      <c r="AC108" s="25" t="s">
        <v>484</v>
      </c>
      <c r="AD108" s="25">
        <v>40</v>
      </c>
      <c r="AE108" s="25" t="s">
        <v>62</v>
      </c>
      <c r="AF108" s="25" t="s">
        <v>485</v>
      </c>
      <c r="AG108" s="25">
        <v>60</v>
      </c>
      <c r="AH108" s="25" t="s">
        <v>255</v>
      </c>
      <c r="AI108" s="25" t="s">
        <v>90</v>
      </c>
      <c r="AJ108" s="25" t="s">
        <v>486</v>
      </c>
      <c r="AK108" s="20">
        <v>2017</v>
      </c>
      <c r="AL108" s="26">
        <v>4200</v>
      </c>
      <c r="AM108" s="26">
        <v>0</v>
      </c>
      <c r="AN108" s="26">
        <v>113</v>
      </c>
      <c r="AO108" s="26">
        <v>0</v>
      </c>
      <c r="AP108" s="26">
        <v>0</v>
      </c>
      <c r="AQ108" s="26">
        <f>SUM(AL108:AP108)</f>
        <v>4313</v>
      </c>
      <c r="AR108" s="26">
        <v>1</v>
      </c>
      <c r="AS108" s="20"/>
    </row>
    <row r="109" spans="1:45" ht="31.5">
      <c r="A109" s="20">
        <v>68</v>
      </c>
      <c r="B109" s="20" t="s">
        <v>51</v>
      </c>
      <c r="C109" s="20" t="s">
        <v>447</v>
      </c>
      <c r="D109" s="25" t="s">
        <v>487</v>
      </c>
      <c r="E109" s="26">
        <v>4.82</v>
      </c>
      <c r="F109" s="25" t="s">
        <v>71</v>
      </c>
      <c r="G109" s="25" t="s">
        <v>449</v>
      </c>
      <c r="H109" s="25" t="s">
        <v>203</v>
      </c>
      <c r="I109" s="25">
        <v>12</v>
      </c>
      <c r="J109" s="25">
        <v>2</v>
      </c>
      <c r="K109" s="25">
        <v>10</v>
      </c>
      <c r="L109" s="25" t="s">
        <v>310</v>
      </c>
      <c r="M109" s="25" t="s">
        <v>450</v>
      </c>
      <c r="N109" s="26">
        <v>6.5</v>
      </c>
      <c r="O109" s="25" t="s">
        <v>482</v>
      </c>
      <c r="P109" s="25" t="s">
        <v>452</v>
      </c>
      <c r="Q109" s="60">
        <v>42705</v>
      </c>
      <c r="R109" s="25" t="s">
        <v>483</v>
      </c>
      <c r="S109" s="25" t="s">
        <v>74</v>
      </c>
      <c r="T109" s="20" t="s">
        <v>454</v>
      </c>
      <c r="U109" s="20" t="s">
        <v>64</v>
      </c>
      <c r="V109" s="20" t="s">
        <v>64</v>
      </c>
      <c r="W109" s="26">
        <v>68894.31</v>
      </c>
      <c r="X109" s="26"/>
      <c r="Y109" s="26"/>
      <c r="Z109" s="26"/>
      <c r="AA109" s="26">
        <v>68894.31</v>
      </c>
      <c r="AB109" s="25" t="s">
        <v>64</v>
      </c>
      <c r="AC109" s="25" t="s">
        <v>488</v>
      </c>
      <c r="AD109" s="25">
        <v>30</v>
      </c>
      <c r="AE109" s="25" t="s">
        <v>62</v>
      </c>
      <c r="AF109" s="25" t="s">
        <v>489</v>
      </c>
      <c r="AG109" s="25">
        <v>70</v>
      </c>
      <c r="AH109" s="25" t="s">
        <v>255</v>
      </c>
      <c r="AI109" s="25" t="s">
        <v>90</v>
      </c>
      <c r="AJ109" s="25" t="s">
        <v>486</v>
      </c>
      <c r="AK109" s="20">
        <v>2017</v>
      </c>
      <c r="AL109" s="26">
        <v>3615</v>
      </c>
      <c r="AM109" s="26">
        <v>0</v>
      </c>
      <c r="AN109" s="26">
        <v>110.64</v>
      </c>
      <c r="AO109" s="26">
        <v>0</v>
      </c>
      <c r="AP109" s="26">
        <v>0</v>
      </c>
      <c r="AQ109" s="26">
        <f>SUM(AL109:AP109)</f>
        <v>3725.64</v>
      </c>
      <c r="AR109" s="26">
        <v>0.87</v>
      </c>
      <c r="AS109" s="20"/>
    </row>
    <row r="110" spans="1:45" ht="202.5" customHeight="1">
      <c r="A110" s="20">
        <v>69</v>
      </c>
      <c r="B110" s="20" t="s">
        <v>51</v>
      </c>
      <c r="C110" s="20" t="s">
        <v>447</v>
      </c>
      <c r="D110" s="20" t="s">
        <v>490</v>
      </c>
      <c r="E110" s="20" t="s">
        <v>491</v>
      </c>
      <c r="F110" s="20" t="s">
        <v>71</v>
      </c>
      <c r="G110" s="20" t="s">
        <v>492</v>
      </c>
      <c r="H110" s="20" t="s">
        <v>203</v>
      </c>
      <c r="I110" s="112">
        <v>12</v>
      </c>
      <c r="J110" s="112">
        <v>2</v>
      </c>
      <c r="K110" s="112">
        <v>10</v>
      </c>
      <c r="L110" s="20" t="s">
        <v>310</v>
      </c>
      <c r="M110" s="20" t="s">
        <v>450</v>
      </c>
      <c r="N110" s="21" t="s">
        <v>493</v>
      </c>
      <c r="O110" s="20" t="s">
        <v>451</v>
      </c>
      <c r="P110" s="20" t="s">
        <v>452</v>
      </c>
      <c r="Q110" s="20" t="s">
        <v>494</v>
      </c>
      <c r="R110" s="25" t="s">
        <v>483</v>
      </c>
      <c r="S110" s="20" t="s">
        <v>74</v>
      </c>
      <c r="T110" s="20" t="s">
        <v>454</v>
      </c>
      <c r="U110" s="20" t="s">
        <v>64</v>
      </c>
      <c r="V110" s="20" t="s">
        <v>64</v>
      </c>
      <c r="W110" s="21">
        <v>127127.82</v>
      </c>
      <c r="X110" s="21">
        <v>0</v>
      </c>
      <c r="Y110" s="21">
        <v>127127.82</v>
      </c>
      <c r="Z110" s="21"/>
      <c r="AA110" s="21">
        <v>127127.82</v>
      </c>
      <c r="AB110" s="112"/>
      <c r="AC110" s="20" t="s">
        <v>495</v>
      </c>
      <c r="AD110" s="20">
        <v>30</v>
      </c>
      <c r="AE110" s="20" t="s">
        <v>64</v>
      </c>
      <c r="AF110" s="20"/>
      <c r="AG110" s="20">
        <v>70</v>
      </c>
      <c r="AH110" s="20"/>
      <c r="AI110" s="20"/>
      <c r="AJ110" s="20" t="s">
        <v>496</v>
      </c>
      <c r="AK110" s="129">
        <v>2017</v>
      </c>
      <c r="AL110" s="130">
        <v>6658.72</v>
      </c>
      <c r="AM110" s="130">
        <v>0</v>
      </c>
      <c r="AN110" s="130">
        <v>66.15</v>
      </c>
      <c r="AO110" s="130">
        <v>0</v>
      </c>
      <c r="AP110" s="130">
        <v>0</v>
      </c>
      <c r="AQ110" s="130">
        <v>6724.87</v>
      </c>
      <c r="AR110" s="130">
        <v>1.57</v>
      </c>
      <c r="AS110" s="20"/>
    </row>
    <row r="111" spans="1:45" ht="202.5" customHeight="1">
      <c r="A111" s="20">
        <v>70</v>
      </c>
      <c r="B111" s="20" t="s">
        <v>51</v>
      </c>
      <c r="C111" s="20" t="s">
        <v>447</v>
      </c>
      <c r="D111" s="20" t="s">
        <v>497</v>
      </c>
      <c r="E111" s="20" t="s">
        <v>498</v>
      </c>
      <c r="F111" s="20" t="s">
        <v>71</v>
      </c>
      <c r="G111" s="20" t="s">
        <v>492</v>
      </c>
      <c r="H111" s="20" t="s">
        <v>56</v>
      </c>
      <c r="I111" s="112">
        <v>12</v>
      </c>
      <c r="J111" s="112">
        <v>2</v>
      </c>
      <c r="K111" s="112">
        <v>10</v>
      </c>
      <c r="L111" s="20" t="s">
        <v>310</v>
      </c>
      <c r="M111" s="20" t="s">
        <v>450</v>
      </c>
      <c r="N111" s="21" t="s">
        <v>493</v>
      </c>
      <c r="O111" s="20" t="s">
        <v>451</v>
      </c>
      <c r="P111" s="20" t="s">
        <v>452</v>
      </c>
      <c r="Q111" s="20" t="s">
        <v>494</v>
      </c>
      <c r="R111" s="25" t="s">
        <v>483</v>
      </c>
      <c r="S111" s="20" t="s">
        <v>74</v>
      </c>
      <c r="T111" s="20" t="s">
        <v>454</v>
      </c>
      <c r="U111" s="20" t="s">
        <v>64</v>
      </c>
      <c r="V111" s="20" t="s">
        <v>64</v>
      </c>
      <c r="W111" s="21">
        <v>93594.89</v>
      </c>
      <c r="X111" s="21">
        <v>3570</v>
      </c>
      <c r="Y111" s="21">
        <v>90024.89</v>
      </c>
      <c r="Z111" s="21"/>
      <c r="AA111" s="21">
        <v>93594.89</v>
      </c>
      <c r="AB111" s="112"/>
      <c r="AC111" s="20" t="s">
        <v>495</v>
      </c>
      <c r="AD111" s="20">
        <v>30</v>
      </c>
      <c r="AE111" s="20" t="s">
        <v>64</v>
      </c>
      <c r="AF111" s="20"/>
      <c r="AG111" s="20">
        <v>70</v>
      </c>
      <c r="AH111" s="20"/>
      <c r="AI111" s="20"/>
      <c r="AJ111" s="20" t="s">
        <v>496</v>
      </c>
      <c r="AK111" s="129">
        <v>2017</v>
      </c>
      <c r="AL111" s="130">
        <v>4836.13</v>
      </c>
      <c r="AM111" s="130">
        <v>0</v>
      </c>
      <c r="AN111" s="130">
        <v>90.05</v>
      </c>
      <c r="AO111" s="130">
        <v>0</v>
      </c>
      <c r="AP111" s="130">
        <v>0</v>
      </c>
      <c r="AQ111" s="130">
        <v>4926.18</v>
      </c>
      <c r="AR111" s="130">
        <v>1.15</v>
      </c>
      <c r="AS111" s="20"/>
    </row>
    <row r="112" spans="1:45" ht="88.5" customHeight="1">
      <c r="A112" s="20">
        <v>71</v>
      </c>
      <c r="B112" s="20" t="s">
        <v>51</v>
      </c>
      <c r="C112" s="20" t="s">
        <v>447</v>
      </c>
      <c r="D112" s="20" t="s">
        <v>499</v>
      </c>
      <c r="E112" s="21">
        <v>4.91</v>
      </c>
      <c r="F112" s="20" t="s">
        <v>500</v>
      </c>
      <c r="G112" s="20" t="s">
        <v>481</v>
      </c>
      <c r="H112" s="20" t="s">
        <v>56</v>
      </c>
      <c r="I112" s="20">
        <v>15</v>
      </c>
      <c r="J112" s="20">
        <v>3</v>
      </c>
      <c r="K112" s="20">
        <v>12</v>
      </c>
      <c r="L112" s="20" t="s">
        <v>310</v>
      </c>
      <c r="M112" s="20" t="s">
        <v>450</v>
      </c>
      <c r="N112" s="20" t="s">
        <v>493</v>
      </c>
      <c r="O112" s="20" t="s">
        <v>501</v>
      </c>
      <c r="P112" s="112" t="s">
        <v>502</v>
      </c>
      <c r="Q112" s="20" t="s">
        <v>503</v>
      </c>
      <c r="R112" s="20" t="s">
        <v>281</v>
      </c>
      <c r="S112" s="20" t="s">
        <v>74</v>
      </c>
      <c r="T112" s="20" t="s">
        <v>454</v>
      </c>
      <c r="U112" s="20" t="s">
        <v>64</v>
      </c>
      <c r="V112" s="20" t="s">
        <v>64</v>
      </c>
      <c r="W112" s="20">
        <v>68502</v>
      </c>
      <c r="X112" s="20">
        <v>13743</v>
      </c>
      <c r="Y112" s="20">
        <v>68502</v>
      </c>
      <c r="Z112" s="20"/>
      <c r="AA112" s="20">
        <v>82245</v>
      </c>
      <c r="AB112" s="20" t="s">
        <v>62</v>
      </c>
      <c r="AC112" s="20" t="s">
        <v>504</v>
      </c>
      <c r="AD112" s="20">
        <v>20</v>
      </c>
      <c r="AE112" s="20" t="s">
        <v>64</v>
      </c>
      <c r="AF112" s="20" t="s">
        <v>505</v>
      </c>
      <c r="AG112" s="20">
        <v>80</v>
      </c>
      <c r="AH112" s="20" t="s">
        <v>59</v>
      </c>
      <c r="AI112" s="20" t="s">
        <v>506</v>
      </c>
      <c r="AJ112" s="20" t="s">
        <v>507</v>
      </c>
      <c r="AK112" s="20">
        <v>2017</v>
      </c>
      <c r="AL112" s="20">
        <v>677.94</v>
      </c>
      <c r="AM112" s="20"/>
      <c r="AN112" s="20"/>
      <c r="AO112" s="20"/>
      <c r="AP112" s="20"/>
      <c r="AQ112" s="20">
        <v>677.94</v>
      </c>
      <c r="AR112" s="21">
        <v>0.16</v>
      </c>
      <c r="AS112" s="20"/>
    </row>
    <row r="113" spans="1:45" ht="202.5" customHeight="1">
      <c r="A113" s="20">
        <v>72</v>
      </c>
      <c r="B113" s="20" t="s">
        <v>51</v>
      </c>
      <c r="C113" s="20" t="s">
        <v>447</v>
      </c>
      <c r="D113" s="25" t="s">
        <v>508</v>
      </c>
      <c r="E113" s="26">
        <v>23.99</v>
      </c>
      <c r="F113" s="25" t="s">
        <v>71</v>
      </c>
      <c r="G113" s="25" t="s">
        <v>509</v>
      </c>
      <c r="H113" s="25" t="s">
        <v>203</v>
      </c>
      <c r="I113" s="113">
        <v>15</v>
      </c>
      <c r="J113" s="113">
        <v>3</v>
      </c>
      <c r="K113" s="113">
        <v>12</v>
      </c>
      <c r="L113" s="25" t="s">
        <v>310</v>
      </c>
      <c r="M113" s="25" t="s">
        <v>450</v>
      </c>
      <c r="N113" s="114" t="s">
        <v>510</v>
      </c>
      <c r="O113" s="25" t="s">
        <v>468</v>
      </c>
      <c r="P113" s="114" t="s">
        <v>511</v>
      </c>
      <c r="Q113" s="25" t="s">
        <v>512</v>
      </c>
      <c r="R113" s="25" t="s">
        <v>483</v>
      </c>
      <c r="S113" s="25" t="s">
        <v>74</v>
      </c>
      <c r="T113" s="20" t="s">
        <v>454</v>
      </c>
      <c r="U113" s="20" t="s">
        <v>64</v>
      </c>
      <c r="V113" s="20" t="s">
        <v>64</v>
      </c>
      <c r="W113" s="26">
        <v>357219.88</v>
      </c>
      <c r="X113" s="20"/>
      <c r="Y113" s="20"/>
      <c r="Z113" s="20"/>
      <c r="AA113" s="26">
        <v>357219.88</v>
      </c>
      <c r="AB113" s="25" t="s">
        <v>64</v>
      </c>
      <c r="AC113" s="25" t="s">
        <v>513</v>
      </c>
      <c r="AD113" s="25">
        <v>20</v>
      </c>
      <c r="AE113" s="25" t="s">
        <v>62</v>
      </c>
      <c r="AF113" s="25"/>
      <c r="AG113" s="25">
        <v>80</v>
      </c>
      <c r="AH113" s="25" t="s">
        <v>255</v>
      </c>
      <c r="AI113" s="25"/>
      <c r="AJ113" s="25" t="s">
        <v>514</v>
      </c>
      <c r="AK113" s="20">
        <v>2017</v>
      </c>
      <c r="AL113" s="20">
        <v>9712.99</v>
      </c>
      <c r="AM113" s="20">
        <v>0</v>
      </c>
      <c r="AN113" s="20">
        <v>0</v>
      </c>
      <c r="AO113" s="20">
        <v>0</v>
      </c>
      <c r="AP113" s="20">
        <v>0</v>
      </c>
      <c r="AQ113" s="20">
        <v>9712.99</v>
      </c>
      <c r="AR113" s="20">
        <v>2.26</v>
      </c>
      <c r="AS113" s="20"/>
    </row>
    <row r="114" spans="1:45" ht="31.5">
      <c r="A114" s="20">
        <v>73</v>
      </c>
      <c r="B114" s="20" t="s">
        <v>51</v>
      </c>
      <c r="C114" s="20" t="s">
        <v>447</v>
      </c>
      <c r="D114" s="20" t="s">
        <v>515</v>
      </c>
      <c r="E114" s="21">
        <v>1.48</v>
      </c>
      <c r="F114" s="20" t="s">
        <v>516</v>
      </c>
      <c r="G114" s="20" t="s">
        <v>517</v>
      </c>
      <c r="H114" s="20" t="s">
        <v>56</v>
      </c>
      <c r="I114" s="20">
        <v>27</v>
      </c>
      <c r="J114" s="20">
        <v>2</v>
      </c>
      <c r="K114" s="20">
        <v>25</v>
      </c>
      <c r="L114" s="20" t="s">
        <v>310</v>
      </c>
      <c r="M114" s="20" t="s">
        <v>450</v>
      </c>
      <c r="N114" s="20">
        <v>5</v>
      </c>
      <c r="O114" s="20" t="s">
        <v>468</v>
      </c>
      <c r="P114" s="21">
        <v>6.37</v>
      </c>
      <c r="Q114" s="20" t="s">
        <v>518</v>
      </c>
      <c r="R114" s="25" t="s">
        <v>483</v>
      </c>
      <c r="S114" s="20" t="s">
        <v>74</v>
      </c>
      <c r="T114" s="20" t="s">
        <v>454</v>
      </c>
      <c r="U114" s="20" t="s">
        <v>64</v>
      </c>
      <c r="V114" s="20" t="s">
        <v>64</v>
      </c>
      <c r="W114" s="20"/>
      <c r="X114" s="20">
        <v>35278</v>
      </c>
      <c r="Y114" s="20"/>
      <c r="Z114" s="20"/>
      <c r="AA114" s="20">
        <v>35278</v>
      </c>
      <c r="AB114" s="20" t="s">
        <v>62</v>
      </c>
      <c r="AC114" s="20" t="s">
        <v>519</v>
      </c>
      <c r="AD114" s="20">
        <v>40</v>
      </c>
      <c r="AE114" s="20" t="s">
        <v>62</v>
      </c>
      <c r="AF114" s="20"/>
      <c r="AG114" s="20">
        <v>60</v>
      </c>
      <c r="AH114" s="20" t="s">
        <v>255</v>
      </c>
      <c r="AI114" s="20"/>
      <c r="AJ114" s="20"/>
      <c r="AK114" s="20">
        <v>2017</v>
      </c>
      <c r="AL114" s="20"/>
      <c r="AM114" s="20"/>
      <c r="AN114" s="20"/>
      <c r="AO114" s="20"/>
      <c r="AP114" s="20"/>
      <c r="AQ114" s="20"/>
      <c r="AR114" s="20"/>
      <c r="AS114" s="20"/>
    </row>
    <row r="115" spans="1:45" ht="42">
      <c r="A115" s="20">
        <v>74</v>
      </c>
      <c r="B115" s="20" t="s">
        <v>51</v>
      </c>
      <c r="C115" s="20" t="s">
        <v>447</v>
      </c>
      <c r="D115" s="20" t="s">
        <v>520</v>
      </c>
      <c r="E115" s="21">
        <v>5.45</v>
      </c>
      <c r="F115" s="20" t="s">
        <v>71</v>
      </c>
      <c r="G115" s="20" t="s">
        <v>481</v>
      </c>
      <c r="H115" s="20" t="s">
        <v>56</v>
      </c>
      <c r="I115" s="59">
        <v>21.5</v>
      </c>
      <c r="J115" s="59">
        <v>1.5</v>
      </c>
      <c r="K115" s="20">
        <v>20</v>
      </c>
      <c r="L115" s="20" t="s">
        <v>521</v>
      </c>
      <c r="M115" s="20" t="s">
        <v>450</v>
      </c>
      <c r="N115" s="59">
        <v>6.5</v>
      </c>
      <c r="O115" s="20" t="s">
        <v>468</v>
      </c>
      <c r="P115" s="114" t="s">
        <v>522</v>
      </c>
      <c r="Q115" s="20">
        <v>2017</v>
      </c>
      <c r="R115" s="25" t="s">
        <v>483</v>
      </c>
      <c r="S115" s="20" t="s">
        <v>74</v>
      </c>
      <c r="T115" s="20" t="s">
        <v>523</v>
      </c>
      <c r="U115" s="20" t="s">
        <v>64</v>
      </c>
      <c r="V115" s="20" t="s">
        <v>64</v>
      </c>
      <c r="W115" s="124">
        <v>83097.27</v>
      </c>
      <c r="X115" s="20"/>
      <c r="Y115" s="20"/>
      <c r="Z115" s="20"/>
      <c r="AA115" s="124">
        <v>83097.27</v>
      </c>
      <c r="AB115" s="20"/>
      <c r="AC115" s="20" t="s">
        <v>524</v>
      </c>
      <c r="AD115" s="20">
        <v>20</v>
      </c>
      <c r="AE115" s="20" t="s">
        <v>64</v>
      </c>
      <c r="AF115" s="20"/>
      <c r="AG115" s="20">
        <v>80</v>
      </c>
      <c r="AH115" s="20" t="s">
        <v>255</v>
      </c>
      <c r="AI115" s="20"/>
      <c r="AJ115" s="20"/>
      <c r="AK115" s="20">
        <v>2017</v>
      </c>
      <c r="AL115" s="20">
        <v>4050.2</v>
      </c>
      <c r="AM115" s="20"/>
      <c r="AN115" s="20"/>
      <c r="AO115" s="20"/>
      <c r="AP115" s="20"/>
      <c r="AQ115" s="20">
        <v>4050.2</v>
      </c>
      <c r="AR115" s="21">
        <v>0.94</v>
      </c>
      <c r="AS115" s="20"/>
    </row>
    <row r="116" spans="1:45" ht="21">
      <c r="A116" s="20">
        <v>75</v>
      </c>
      <c r="B116" s="20" t="s">
        <v>51</v>
      </c>
      <c r="C116" s="20" t="s">
        <v>447</v>
      </c>
      <c r="D116" s="20" t="s">
        <v>525</v>
      </c>
      <c r="E116" s="59">
        <v>7.5</v>
      </c>
      <c r="F116" s="20" t="s">
        <v>236</v>
      </c>
      <c r="G116" s="20" t="s">
        <v>183</v>
      </c>
      <c r="H116" s="20" t="s">
        <v>56</v>
      </c>
      <c r="I116" s="20">
        <v>30</v>
      </c>
      <c r="J116" s="20">
        <v>2</v>
      </c>
      <c r="K116" s="20">
        <v>28</v>
      </c>
      <c r="L116" s="20" t="s">
        <v>521</v>
      </c>
      <c r="M116" s="20" t="s">
        <v>450</v>
      </c>
      <c r="N116" s="20">
        <v>6</v>
      </c>
      <c r="O116" s="20" t="s">
        <v>456</v>
      </c>
      <c r="P116" s="21">
        <v>4.9</v>
      </c>
      <c r="Q116" s="20" t="s">
        <v>526</v>
      </c>
      <c r="R116" s="25" t="s">
        <v>483</v>
      </c>
      <c r="S116" s="20" t="s">
        <v>84</v>
      </c>
      <c r="T116" s="20" t="s">
        <v>527</v>
      </c>
      <c r="U116" s="20"/>
      <c r="V116" s="20"/>
      <c r="W116" s="20" t="s">
        <v>528</v>
      </c>
      <c r="X116" s="104"/>
      <c r="Y116" s="104"/>
      <c r="Z116" s="104"/>
      <c r="AA116" s="104"/>
      <c r="AB116" s="20" t="s">
        <v>62</v>
      </c>
      <c r="AC116" s="20"/>
      <c r="AD116" s="20"/>
      <c r="AE116" s="20"/>
      <c r="AF116" s="20"/>
      <c r="AG116" s="20"/>
      <c r="AH116" s="20"/>
      <c r="AI116" s="20"/>
      <c r="AJ116" s="20"/>
      <c r="AK116" s="20">
        <v>2017</v>
      </c>
      <c r="AL116" s="20"/>
      <c r="AM116" s="20"/>
      <c r="AN116" s="20"/>
      <c r="AO116" s="20"/>
      <c r="AP116" s="20"/>
      <c r="AQ116" s="20"/>
      <c r="AR116" s="20"/>
      <c r="AS116" s="20"/>
    </row>
    <row r="117" spans="1:45" ht="31.5">
      <c r="A117" s="20">
        <v>76</v>
      </c>
      <c r="B117" s="20" t="s">
        <v>51</v>
      </c>
      <c r="C117" s="20" t="s">
        <v>447</v>
      </c>
      <c r="D117" s="20" t="s">
        <v>529</v>
      </c>
      <c r="E117" s="59">
        <v>8.4</v>
      </c>
      <c r="F117" s="20" t="s">
        <v>236</v>
      </c>
      <c r="G117" s="20" t="s">
        <v>120</v>
      </c>
      <c r="H117" s="20" t="s">
        <v>56</v>
      </c>
      <c r="I117" s="20">
        <v>30</v>
      </c>
      <c r="J117" s="20">
        <v>2</v>
      </c>
      <c r="K117" s="20">
        <v>28</v>
      </c>
      <c r="L117" s="20" t="s">
        <v>521</v>
      </c>
      <c r="M117" s="20" t="s">
        <v>450</v>
      </c>
      <c r="N117" s="20">
        <v>6</v>
      </c>
      <c r="O117" s="20" t="s">
        <v>456</v>
      </c>
      <c r="P117" s="21">
        <v>4.9</v>
      </c>
      <c r="Q117" s="20" t="s">
        <v>526</v>
      </c>
      <c r="R117" s="25" t="s">
        <v>483</v>
      </c>
      <c r="S117" s="20" t="s">
        <v>84</v>
      </c>
      <c r="T117" s="20" t="s">
        <v>527</v>
      </c>
      <c r="U117" s="20"/>
      <c r="V117" s="20"/>
      <c r="W117" s="20" t="s">
        <v>528</v>
      </c>
      <c r="X117" s="104"/>
      <c r="Y117" s="104"/>
      <c r="Z117" s="104"/>
      <c r="AA117" s="104"/>
      <c r="AB117" s="20" t="s">
        <v>62</v>
      </c>
      <c r="AC117" s="20"/>
      <c r="AD117" s="20"/>
      <c r="AE117" s="20"/>
      <c r="AF117" s="20"/>
      <c r="AG117" s="20"/>
      <c r="AH117" s="20"/>
      <c r="AI117" s="20"/>
      <c r="AJ117" s="20"/>
      <c r="AK117" s="20">
        <v>2017</v>
      </c>
      <c r="AL117" s="20"/>
      <c r="AM117" s="20"/>
      <c r="AN117" s="20"/>
      <c r="AO117" s="20"/>
      <c r="AP117" s="20"/>
      <c r="AQ117" s="20"/>
      <c r="AR117" s="20"/>
      <c r="AS117" s="20"/>
    </row>
    <row r="118" spans="1:45" ht="42">
      <c r="A118" s="20">
        <v>77</v>
      </c>
      <c r="B118" s="20" t="s">
        <v>51</v>
      </c>
      <c r="C118" s="20" t="s">
        <v>447</v>
      </c>
      <c r="D118" s="20" t="s">
        <v>530</v>
      </c>
      <c r="E118" s="21">
        <v>10.073531</v>
      </c>
      <c r="F118" s="20" t="s">
        <v>500</v>
      </c>
      <c r="G118" s="20" t="s">
        <v>531</v>
      </c>
      <c r="H118" s="20" t="s">
        <v>532</v>
      </c>
      <c r="I118" s="20">
        <v>25</v>
      </c>
      <c r="J118" s="20">
        <v>2</v>
      </c>
      <c r="K118" s="20">
        <v>23</v>
      </c>
      <c r="L118" s="115" t="s">
        <v>72</v>
      </c>
      <c r="M118" s="20" t="s">
        <v>450</v>
      </c>
      <c r="N118" s="21">
        <v>6.5</v>
      </c>
      <c r="O118" s="20" t="s">
        <v>533</v>
      </c>
      <c r="P118" s="20" t="s">
        <v>85</v>
      </c>
      <c r="Q118" s="125">
        <v>42954</v>
      </c>
      <c r="R118" s="25" t="s">
        <v>483</v>
      </c>
      <c r="S118" s="20" t="s">
        <v>84</v>
      </c>
      <c r="T118" s="20" t="s">
        <v>85</v>
      </c>
      <c r="U118" s="20" t="s">
        <v>85</v>
      </c>
      <c r="V118" s="20" t="s">
        <v>85</v>
      </c>
      <c r="W118" s="20">
        <v>0</v>
      </c>
      <c r="X118" s="21">
        <v>1053255.69</v>
      </c>
      <c r="Y118" s="20">
        <v>0</v>
      </c>
      <c r="Z118" s="20">
        <v>0</v>
      </c>
      <c r="AA118" s="21">
        <v>1053255.69</v>
      </c>
      <c r="AB118" s="20" t="s">
        <v>62</v>
      </c>
      <c r="AC118" s="20" t="s">
        <v>534</v>
      </c>
      <c r="AD118" s="20">
        <v>30</v>
      </c>
      <c r="AE118" s="20" t="s">
        <v>62</v>
      </c>
      <c r="AF118" s="20"/>
      <c r="AG118" s="20">
        <v>70</v>
      </c>
      <c r="AH118" s="20"/>
      <c r="AI118" s="20"/>
      <c r="AJ118" s="20"/>
      <c r="AK118" s="20">
        <v>2017</v>
      </c>
      <c r="AL118" s="20">
        <v>0</v>
      </c>
      <c r="AM118" s="20">
        <v>0</v>
      </c>
      <c r="AN118" s="20">
        <v>0</v>
      </c>
      <c r="AO118" s="20">
        <v>0</v>
      </c>
      <c r="AP118" s="20">
        <v>0</v>
      </c>
      <c r="AQ118" s="20">
        <v>0</v>
      </c>
      <c r="AR118" s="20"/>
      <c r="AS118" s="20"/>
    </row>
    <row r="119" spans="1:45" ht="13.5">
      <c r="A119" s="20"/>
      <c r="B119" s="20"/>
      <c r="C119" s="20"/>
      <c r="D119" s="20"/>
      <c r="E119" s="21"/>
      <c r="F119" s="20"/>
      <c r="G119" s="20"/>
      <c r="H119" s="20"/>
      <c r="I119" s="20"/>
      <c r="J119" s="20"/>
      <c r="K119" s="20"/>
      <c r="L119" s="20"/>
      <c r="M119" s="20"/>
      <c r="N119" s="40"/>
      <c r="O119" s="21"/>
      <c r="P119" s="21"/>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row>
  </sheetData>
  <sheetProtection/>
  <mergeCells count="905">
    <mergeCell ref="A1:D1"/>
    <mergeCell ref="A2:AQ2"/>
    <mergeCell ref="I3:K3"/>
    <mergeCell ref="W3:AA3"/>
    <mergeCell ref="AC3:AJ3"/>
    <mergeCell ref="AK3:AQ3"/>
    <mergeCell ref="AC4:AE4"/>
    <mergeCell ref="AF4:AI4"/>
    <mergeCell ref="A3:A5"/>
    <mergeCell ref="A6:A7"/>
    <mergeCell ref="A10:A11"/>
    <mergeCell ref="A13:A14"/>
    <mergeCell ref="A15:A16"/>
    <mergeCell ref="A17:A18"/>
    <mergeCell ref="A19:A20"/>
    <mergeCell ref="A21:A22"/>
    <mergeCell ref="A23:A24"/>
    <mergeCell ref="A25:A26"/>
    <mergeCell ref="A30:A31"/>
    <mergeCell ref="A50:A53"/>
    <mergeCell ref="A54:A55"/>
    <mergeCell ref="A56:A57"/>
    <mergeCell ref="A58:A59"/>
    <mergeCell ref="A60:A61"/>
    <mergeCell ref="A62:A63"/>
    <mergeCell ref="A64:A65"/>
    <mergeCell ref="A66:A67"/>
    <mergeCell ref="A69:A70"/>
    <mergeCell ref="A78:A81"/>
    <mergeCell ref="A82:A85"/>
    <mergeCell ref="A86:A89"/>
    <mergeCell ref="A90:A93"/>
    <mergeCell ref="A94:A97"/>
    <mergeCell ref="A99:A100"/>
    <mergeCell ref="B3:B5"/>
    <mergeCell ref="B6:B7"/>
    <mergeCell ref="B10:B11"/>
    <mergeCell ref="B13:B14"/>
    <mergeCell ref="B15:B16"/>
    <mergeCell ref="B17:B18"/>
    <mergeCell ref="B19:B20"/>
    <mergeCell ref="B21:B22"/>
    <mergeCell ref="B23:B24"/>
    <mergeCell ref="B25:B26"/>
    <mergeCell ref="B30:B31"/>
    <mergeCell ref="B50:B53"/>
    <mergeCell ref="B54:B55"/>
    <mergeCell ref="B56:B57"/>
    <mergeCell ref="B58:B59"/>
    <mergeCell ref="B60:B61"/>
    <mergeCell ref="B62:B63"/>
    <mergeCell ref="B64:B65"/>
    <mergeCell ref="B66:B67"/>
    <mergeCell ref="B69:B70"/>
    <mergeCell ref="B78:B81"/>
    <mergeCell ref="B82:B85"/>
    <mergeCell ref="B86:B89"/>
    <mergeCell ref="B90:B93"/>
    <mergeCell ref="B94:B97"/>
    <mergeCell ref="B99:B100"/>
    <mergeCell ref="C3:C5"/>
    <mergeCell ref="C6:C7"/>
    <mergeCell ref="C10:C11"/>
    <mergeCell ref="C13:C14"/>
    <mergeCell ref="C15:C16"/>
    <mergeCell ref="C17:C18"/>
    <mergeCell ref="C19:C20"/>
    <mergeCell ref="C21:C22"/>
    <mergeCell ref="C23:C24"/>
    <mergeCell ref="C25:C26"/>
    <mergeCell ref="C30:C31"/>
    <mergeCell ref="C50:C53"/>
    <mergeCell ref="C54:C55"/>
    <mergeCell ref="C56:C57"/>
    <mergeCell ref="C58:C59"/>
    <mergeCell ref="C60:C61"/>
    <mergeCell ref="C62:C63"/>
    <mergeCell ref="C64:C65"/>
    <mergeCell ref="C66:C67"/>
    <mergeCell ref="C69:C70"/>
    <mergeCell ref="C78:C81"/>
    <mergeCell ref="C82:C85"/>
    <mergeCell ref="C86:C89"/>
    <mergeCell ref="C90:C93"/>
    <mergeCell ref="C94:C97"/>
    <mergeCell ref="C99:C100"/>
    <mergeCell ref="D3:D5"/>
    <mergeCell ref="D6:D7"/>
    <mergeCell ref="D10:D11"/>
    <mergeCell ref="D13:D14"/>
    <mergeCell ref="D15:D16"/>
    <mergeCell ref="D17:D18"/>
    <mergeCell ref="D19:D20"/>
    <mergeCell ref="D21:D22"/>
    <mergeCell ref="D23:D24"/>
    <mergeCell ref="D25:D26"/>
    <mergeCell ref="D30:D31"/>
    <mergeCell ref="D50:D53"/>
    <mergeCell ref="D54:D55"/>
    <mergeCell ref="D56:D57"/>
    <mergeCell ref="D58:D59"/>
    <mergeCell ref="D60:D61"/>
    <mergeCell ref="D62:D63"/>
    <mergeCell ref="D64:D65"/>
    <mergeCell ref="D66:D67"/>
    <mergeCell ref="D69:D70"/>
    <mergeCell ref="D78:D81"/>
    <mergeCell ref="D82:D85"/>
    <mergeCell ref="D86:D89"/>
    <mergeCell ref="D90:D93"/>
    <mergeCell ref="D94:D97"/>
    <mergeCell ref="D99:D100"/>
    <mergeCell ref="E3:E5"/>
    <mergeCell ref="E6:E7"/>
    <mergeCell ref="E10:E11"/>
    <mergeCell ref="E13:E14"/>
    <mergeCell ref="E15:E16"/>
    <mergeCell ref="E17:E18"/>
    <mergeCell ref="E19:E20"/>
    <mergeCell ref="E21:E22"/>
    <mergeCell ref="E23:E24"/>
    <mergeCell ref="E25:E26"/>
    <mergeCell ref="E30:E31"/>
    <mergeCell ref="E50:E53"/>
    <mergeCell ref="E54:E55"/>
    <mergeCell ref="E56:E57"/>
    <mergeCell ref="E58:E59"/>
    <mergeCell ref="E60:E61"/>
    <mergeCell ref="E62:E63"/>
    <mergeCell ref="E64:E65"/>
    <mergeCell ref="E66:E67"/>
    <mergeCell ref="E69:E70"/>
    <mergeCell ref="E78:E81"/>
    <mergeCell ref="E82:E85"/>
    <mergeCell ref="E86:E89"/>
    <mergeCell ref="E90:E93"/>
    <mergeCell ref="E94:E97"/>
    <mergeCell ref="E99:E100"/>
    <mergeCell ref="F3:F5"/>
    <mergeCell ref="F6:F7"/>
    <mergeCell ref="F10:F11"/>
    <mergeCell ref="F13:F14"/>
    <mergeCell ref="F15:F16"/>
    <mergeCell ref="F17:F18"/>
    <mergeCell ref="F19:F20"/>
    <mergeCell ref="F21:F22"/>
    <mergeCell ref="F23:F24"/>
    <mergeCell ref="F25:F26"/>
    <mergeCell ref="F30:F31"/>
    <mergeCell ref="F50:F53"/>
    <mergeCell ref="F54:F55"/>
    <mergeCell ref="F56:F57"/>
    <mergeCell ref="F58:F59"/>
    <mergeCell ref="F60:F61"/>
    <mergeCell ref="F62:F63"/>
    <mergeCell ref="F64:F65"/>
    <mergeCell ref="F66:F67"/>
    <mergeCell ref="F69:F70"/>
    <mergeCell ref="F78:F81"/>
    <mergeCell ref="F82:F85"/>
    <mergeCell ref="F86:F89"/>
    <mergeCell ref="F90:F93"/>
    <mergeCell ref="F94:F97"/>
    <mergeCell ref="F99:F100"/>
    <mergeCell ref="G3:G5"/>
    <mergeCell ref="G6:G7"/>
    <mergeCell ref="G10:G11"/>
    <mergeCell ref="G13:G14"/>
    <mergeCell ref="G15:G16"/>
    <mergeCell ref="G17:G18"/>
    <mergeCell ref="G19:G20"/>
    <mergeCell ref="G21:G22"/>
    <mergeCell ref="G23:G24"/>
    <mergeCell ref="G25:G26"/>
    <mergeCell ref="G30:G31"/>
    <mergeCell ref="G50:G53"/>
    <mergeCell ref="G54:G55"/>
    <mergeCell ref="G56:G57"/>
    <mergeCell ref="G58:G59"/>
    <mergeCell ref="G60:G61"/>
    <mergeCell ref="G62:G63"/>
    <mergeCell ref="G64:G65"/>
    <mergeCell ref="G66:G67"/>
    <mergeCell ref="G69:G70"/>
    <mergeCell ref="G78:G81"/>
    <mergeCell ref="G82:G85"/>
    <mergeCell ref="G86:G89"/>
    <mergeCell ref="G90:G93"/>
    <mergeCell ref="G94:G97"/>
    <mergeCell ref="G99:G100"/>
    <mergeCell ref="H3:H5"/>
    <mergeCell ref="H6:H7"/>
    <mergeCell ref="H10:H11"/>
    <mergeCell ref="H13:H14"/>
    <mergeCell ref="H15:H16"/>
    <mergeCell ref="H17:H18"/>
    <mergeCell ref="H19:H20"/>
    <mergeCell ref="H21:H22"/>
    <mergeCell ref="H23:H24"/>
    <mergeCell ref="H25:H26"/>
    <mergeCell ref="H30:H31"/>
    <mergeCell ref="H50:H53"/>
    <mergeCell ref="H54:H55"/>
    <mergeCell ref="H56:H57"/>
    <mergeCell ref="H58:H59"/>
    <mergeCell ref="H60:H61"/>
    <mergeCell ref="H62:H63"/>
    <mergeCell ref="H64:H65"/>
    <mergeCell ref="H66:H67"/>
    <mergeCell ref="H69:H70"/>
    <mergeCell ref="H78:H81"/>
    <mergeCell ref="H82:H85"/>
    <mergeCell ref="H86:H89"/>
    <mergeCell ref="H90:H93"/>
    <mergeCell ref="H94:H97"/>
    <mergeCell ref="H99:H100"/>
    <mergeCell ref="I4:I5"/>
    <mergeCell ref="I6:I7"/>
    <mergeCell ref="I10:I11"/>
    <mergeCell ref="I13:I14"/>
    <mergeCell ref="I15:I16"/>
    <mergeCell ref="I17:I18"/>
    <mergeCell ref="I19:I20"/>
    <mergeCell ref="I21:I22"/>
    <mergeCell ref="I23:I24"/>
    <mergeCell ref="I25:I26"/>
    <mergeCell ref="I30:I31"/>
    <mergeCell ref="I50:I53"/>
    <mergeCell ref="I54:I55"/>
    <mergeCell ref="I56:I57"/>
    <mergeCell ref="I58:I59"/>
    <mergeCell ref="I60:I61"/>
    <mergeCell ref="I62:I63"/>
    <mergeCell ref="I64:I65"/>
    <mergeCell ref="I66:I67"/>
    <mergeCell ref="I69:I70"/>
    <mergeCell ref="I78:I81"/>
    <mergeCell ref="I82:I85"/>
    <mergeCell ref="I86:I89"/>
    <mergeCell ref="I90:I93"/>
    <mergeCell ref="I94:I97"/>
    <mergeCell ref="I99:I100"/>
    <mergeCell ref="J4:J5"/>
    <mergeCell ref="J6:J7"/>
    <mergeCell ref="J10:J11"/>
    <mergeCell ref="J13:J14"/>
    <mergeCell ref="J15:J16"/>
    <mergeCell ref="J17:J18"/>
    <mergeCell ref="J19:J20"/>
    <mergeCell ref="J21:J22"/>
    <mergeCell ref="J23:J24"/>
    <mergeCell ref="J25:J26"/>
    <mergeCell ref="J30:J31"/>
    <mergeCell ref="J50:J53"/>
    <mergeCell ref="J54:J55"/>
    <mergeCell ref="J56:J57"/>
    <mergeCell ref="J58:J59"/>
    <mergeCell ref="J60:J61"/>
    <mergeCell ref="J62:J63"/>
    <mergeCell ref="J64:J65"/>
    <mergeCell ref="J66:J67"/>
    <mergeCell ref="J69:J70"/>
    <mergeCell ref="J78:J81"/>
    <mergeCell ref="J82:J85"/>
    <mergeCell ref="J86:J89"/>
    <mergeCell ref="J90:J93"/>
    <mergeCell ref="J94:J97"/>
    <mergeCell ref="J99:J100"/>
    <mergeCell ref="K4:K5"/>
    <mergeCell ref="K6:K7"/>
    <mergeCell ref="K10:K11"/>
    <mergeCell ref="K13:K14"/>
    <mergeCell ref="K15:K16"/>
    <mergeCell ref="K17:K18"/>
    <mergeCell ref="K19:K20"/>
    <mergeCell ref="K21:K22"/>
    <mergeCell ref="K23:K24"/>
    <mergeCell ref="K25:K26"/>
    <mergeCell ref="K30:K31"/>
    <mergeCell ref="K50:K53"/>
    <mergeCell ref="K54:K55"/>
    <mergeCell ref="K56:K57"/>
    <mergeCell ref="K58:K59"/>
    <mergeCell ref="K60:K61"/>
    <mergeCell ref="K62:K63"/>
    <mergeCell ref="K64:K65"/>
    <mergeCell ref="K66:K67"/>
    <mergeCell ref="K69:K70"/>
    <mergeCell ref="K78:K81"/>
    <mergeCell ref="K82:K85"/>
    <mergeCell ref="K86:K89"/>
    <mergeCell ref="K90:K93"/>
    <mergeCell ref="K94:K97"/>
    <mergeCell ref="K99:K100"/>
    <mergeCell ref="L3:L5"/>
    <mergeCell ref="L6:L7"/>
    <mergeCell ref="L10:L11"/>
    <mergeCell ref="L13:L14"/>
    <mergeCell ref="L15:L16"/>
    <mergeCell ref="L17:L18"/>
    <mergeCell ref="L19:L20"/>
    <mergeCell ref="L21:L22"/>
    <mergeCell ref="L23:L24"/>
    <mergeCell ref="L25:L26"/>
    <mergeCell ref="L30:L31"/>
    <mergeCell ref="L50:L53"/>
    <mergeCell ref="L54:L55"/>
    <mergeCell ref="L56:L57"/>
    <mergeCell ref="L58:L59"/>
    <mergeCell ref="L60:L61"/>
    <mergeCell ref="L62:L63"/>
    <mergeCell ref="L64:L65"/>
    <mergeCell ref="L66:L67"/>
    <mergeCell ref="L69:L70"/>
    <mergeCell ref="L78:L81"/>
    <mergeCell ref="L82:L85"/>
    <mergeCell ref="L86:L89"/>
    <mergeCell ref="L90:L93"/>
    <mergeCell ref="L94:L97"/>
    <mergeCell ref="L99:L100"/>
    <mergeCell ref="M3:M5"/>
    <mergeCell ref="M6:M7"/>
    <mergeCell ref="M10:M11"/>
    <mergeCell ref="M13:M14"/>
    <mergeCell ref="M15:M16"/>
    <mergeCell ref="M17:M18"/>
    <mergeCell ref="M19:M20"/>
    <mergeCell ref="M21:M22"/>
    <mergeCell ref="M23:M24"/>
    <mergeCell ref="M25:M26"/>
    <mergeCell ref="M30:M31"/>
    <mergeCell ref="M50:M53"/>
    <mergeCell ref="M54:M55"/>
    <mergeCell ref="M56:M57"/>
    <mergeCell ref="M58:M59"/>
    <mergeCell ref="M60:M61"/>
    <mergeCell ref="M62:M63"/>
    <mergeCell ref="M64:M65"/>
    <mergeCell ref="M66:M67"/>
    <mergeCell ref="M69:M70"/>
    <mergeCell ref="M78:M81"/>
    <mergeCell ref="M82:M85"/>
    <mergeCell ref="M86:M89"/>
    <mergeCell ref="M90:M93"/>
    <mergeCell ref="M94:M97"/>
    <mergeCell ref="M99:M100"/>
    <mergeCell ref="N3:N5"/>
    <mergeCell ref="N6:N7"/>
    <mergeCell ref="N10:N11"/>
    <mergeCell ref="N13:N14"/>
    <mergeCell ref="N15:N16"/>
    <mergeCell ref="N17:N18"/>
    <mergeCell ref="N19:N20"/>
    <mergeCell ref="N21:N22"/>
    <mergeCell ref="N23:N24"/>
    <mergeCell ref="N25:N26"/>
    <mergeCell ref="N30:N31"/>
    <mergeCell ref="N50:N53"/>
    <mergeCell ref="N54:N55"/>
    <mergeCell ref="N56:N57"/>
    <mergeCell ref="N58:N59"/>
    <mergeCell ref="N60:N61"/>
    <mergeCell ref="N62:N63"/>
    <mergeCell ref="N64:N65"/>
    <mergeCell ref="N66:N67"/>
    <mergeCell ref="N69:N70"/>
    <mergeCell ref="N78:N81"/>
    <mergeCell ref="N82:N85"/>
    <mergeCell ref="N86:N89"/>
    <mergeCell ref="N90:N93"/>
    <mergeCell ref="N94:N97"/>
    <mergeCell ref="N99:N100"/>
    <mergeCell ref="O3:O5"/>
    <mergeCell ref="O6:O7"/>
    <mergeCell ref="O10:O11"/>
    <mergeCell ref="O13:O14"/>
    <mergeCell ref="O15:O16"/>
    <mergeCell ref="O17:O18"/>
    <mergeCell ref="O19:O20"/>
    <mergeCell ref="O21:O22"/>
    <mergeCell ref="O23:O24"/>
    <mergeCell ref="O25:O26"/>
    <mergeCell ref="O30:O31"/>
    <mergeCell ref="O50:O53"/>
    <mergeCell ref="O54:O55"/>
    <mergeCell ref="O56:O57"/>
    <mergeCell ref="O58:O59"/>
    <mergeCell ref="O60:O61"/>
    <mergeCell ref="O62:O63"/>
    <mergeCell ref="O64:O65"/>
    <mergeCell ref="O66:O67"/>
    <mergeCell ref="O69:O70"/>
    <mergeCell ref="O78:O81"/>
    <mergeCell ref="O82:O85"/>
    <mergeCell ref="O86:O89"/>
    <mergeCell ref="O90:O93"/>
    <mergeCell ref="O94:O97"/>
    <mergeCell ref="O99:O100"/>
    <mergeCell ref="P3:P5"/>
    <mergeCell ref="P6:P7"/>
    <mergeCell ref="P10:P11"/>
    <mergeCell ref="P13:P14"/>
    <mergeCell ref="P15:P16"/>
    <mergeCell ref="P17:P18"/>
    <mergeCell ref="P19:P20"/>
    <mergeCell ref="P21:P22"/>
    <mergeCell ref="P23:P24"/>
    <mergeCell ref="P25:P26"/>
    <mergeCell ref="P30:P31"/>
    <mergeCell ref="P50:P53"/>
    <mergeCell ref="P54:P55"/>
    <mergeCell ref="P56:P57"/>
    <mergeCell ref="P58:P59"/>
    <mergeCell ref="P60:P61"/>
    <mergeCell ref="P62:P63"/>
    <mergeCell ref="P64:P65"/>
    <mergeCell ref="P66:P67"/>
    <mergeCell ref="P69:P70"/>
    <mergeCell ref="P78:P81"/>
    <mergeCell ref="P82:P85"/>
    <mergeCell ref="P86:P89"/>
    <mergeCell ref="P90:P93"/>
    <mergeCell ref="P94:P97"/>
    <mergeCell ref="P99:P100"/>
    <mergeCell ref="Q3:Q5"/>
    <mergeCell ref="Q6:Q7"/>
    <mergeCell ref="Q10:Q11"/>
    <mergeCell ref="Q13:Q14"/>
    <mergeCell ref="Q15:Q16"/>
    <mergeCell ref="Q17:Q18"/>
    <mergeCell ref="Q19:Q20"/>
    <mergeCell ref="Q21:Q22"/>
    <mergeCell ref="Q23:Q24"/>
    <mergeCell ref="Q25:Q26"/>
    <mergeCell ref="Q30:Q31"/>
    <mergeCell ref="Q50:Q53"/>
    <mergeCell ref="Q54:Q55"/>
    <mergeCell ref="Q56:Q57"/>
    <mergeCell ref="Q58:Q59"/>
    <mergeCell ref="Q60:Q61"/>
    <mergeCell ref="Q62:Q63"/>
    <mergeCell ref="Q64:Q65"/>
    <mergeCell ref="Q66:Q67"/>
    <mergeCell ref="Q69:Q70"/>
    <mergeCell ref="Q78:Q81"/>
    <mergeCell ref="Q82:Q85"/>
    <mergeCell ref="Q86:Q89"/>
    <mergeCell ref="Q90:Q93"/>
    <mergeCell ref="Q94:Q97"/>
    <mergeCell ref="Q99:Q100"/>
    <mergeCell ref="R3:R5"/>
    <mergeCell ref="R6:R7"/>
    <mergeCell ref="R10:R11"/>
    <mergeCell ref="R13:R14"/>
    <mergeCell ref="R15:R16"/>
    <mergeCell ref="R17:R18"/>
    <mergeCell ref="R19:R20"/>
    <mergeCell ref="R21:R22"/>
    <mergeCell ref="R23:R24"/>
    <mergeCell ref="R25:R26"/>
    <mergeCell ref="R30:R31"/>
    <mergeCell ref="R50:R53"/>
    <mergeCell ref="R54:R55"/>
    <mergeCell ref="R56:R57"/>
    <mergeCell ref="R58:R59"/>
    <mergeCell ref="R60:R61"/>
    <mergeCell ref="R62:R63"/>
    <mergeCell ref="R64:R65"/>
    <mergeCell ref="R66:R67"/>
    <mergeCell ref="R69:R70"/>
    <mergeCell ref="R78:R81"/>
    <mergeCell ref="R82:R85"/>
    <mergeCell ref="R86:R89"/>
    <mergeCell ref="R90:R93"/>
    <mergeCell ref="R94:R97"/>
    <mergeCell ref="R99:R100"/>
    <mergeCell ref="S3:S5"/>
    <mergeCell ref="S6:S7"/>
    <mergeCell ref="S10:S11"/>
    <mergeCell ref="S13:S14"/>
    <mergeCell ref="S15:S16"/>
    <mergeCell ref="S17:S18"/>
    <mergeCell ref="S19:S20"/>
    <mergeCell ref="S21:S22"/>
    <mergeCell ref="S23:S24"/>
    <mergeCell ref="S25:S26"/>
    <mergeCell ref="S30:S31"/>
    <mergeCell ref="S50:S53"/>
    <mergeCell ref="S54:S55"/>
    <mergeCell ref="S56:S57"/>
    <mergeCell ref="S58:S59"/>
    <mergeCell ref="S60:S61"/>
    <mergeCell ref="S62:S63"/>
    <mergeCell ref="S64:S65"/>
    <mergeCell ref="S66:S67"/>
    <mergeCell ref="S69:S70"/>
    <mergeCell ref="S78:S81"/>
    <mergeCell ref="S82:S85"/>
    <mergeCell ref="S86:S89"/>
    <mergeCell ref="S90:S93"/>
    <mergeCell ref="S94:S97"/>
    <mergeCell ref="S99:S100"/>
    <mergeCell ref="T3:T5"/>
    <mergeCell ref="T6:T7"/>
    <mergeCell ref="T10:T11"/>
    <mergeCell ref="T13:T14"/>
    <mergeCell ref="T15:T16"/>
    <mergeCell ref="T17:T18"/>
    <mergeCell ref="T19:T20"/>
    <mergeCell ref="T21:T22"/>
    <mergeCell ref="T23:T24"/>
    <mergeCell ref="T25:T26"/>
    <mergeCell ref="T30:T31"/>
    <mergeCell ref="T50:T53"/>
    <mergeCell ref="T54:T55"/>
    <mergeCell ref="T56:T57"/>
    <mergeCell ref="T58:T59"/>
    <mergeCell ref="T60:T61"/>
    <mergeCell ref="T62:T63"/>
    <mergeCell ref="T64:T65"/>
    <mergeCell ref="T66:T67"/>
    <mergeCell ref="T69:T70"/>
    <mergeCell ref="T78:T81"/>
    <mergeCell ref="T82:T85"/>
    <mergeCell ref="T86:T89"/>
    <mergeCell ref="T90:T93"/>
    <mergeCell ref="T94:T97"/>
    <mergeCell ref="T99:T100"/>
    <mergeCell ref="U3:U5"/>
    <mergeCell ref="U6:U7"/>
    <mergeCell ref="U10:U11"/>
    <mergeCell ref="U13:U14"/>
    <mergeCell ref="U15:U16"/>
    <mergeCell ref="U17:U18"/>
    <mergeCell ref="U19:U20"/>
    <mergeCell ref="U21:U22"/>
    <mergeCell ref="U23:U24"/>
    <mergeCell ref="U25:U26"/>
    <mergeCell ref="U30:U31"/>
    <mergeCell ref="U50:U53"/>
    <mergeCell ref="U54:U55"/>
    <mergeCell ref="U56:U57"/>
    <mergeCell ref="U58:U59"/>
    <mergeCell ref="U60:U61"/>
    <mergeCell ref="U62:U63"/>
    <mergeCell ref="U64:U65"/>
    <mergeCell ref="U66:U67"/>
    <mergeCell ref="U69:U70"/>
    <mergeCell ref="U78:U81"/>
    <mergeCell ref="U82:U85"/>
    <mergeCell ref="U86:U89"/>
    <mergeCell ref="U90:U93"/>
    <mergeCell ref="U94:U97"/>
    <mergeCell ref="U99:U100"/>
    <mergeCell ref="V3:V5"/>
    <mergeCell ref="V6:V7"/>
    <mergeCell ref="V10:V11"/>
    <mergeCell ref="V13:V14"/>
    <mergeCell ref="V15:V16"/>
    <mergeCell ref="V17:V18"/>
    <mergeCell ref="V19:V20"/>
    <mergeCell ref="V21:V22"/>
    <mergeCell ref="V23:V24"/>
    <mergeCell ref="V25:V26"/>
    <mergeCell ref="V30:V31"/>
    <mergeCell ref="V50:V53"/>
    <mergeCell ref="V54:V55"/>
    <mergeCell ref="V56:V57"/>
    <mergeCell ref="V58:V59"/>
    <mergeCell ref="V60:V61"/>
    <mergeCell ref="V62:V63"/>
    <mergeCell ref="V64:V65"/>
    <mergeCell ref="V66:V67"/>
    <mergeCell ref="V69:V70"/>
    <mergeCell ref="V78:V81"/>
    <mergeCell ref="V82:V85"/>
    <mergeCell ref="V86:V89"/>
    <mergeCell ref="V90:V93"/>
    <mergeCell ref="V94:V97"/>
    <mergeCell ref="V99:V100"/>
    <mergeCell ref="W4:W5"/>
    <mergeCell ref="W6:W7"/>
    <mergeCell ref="W10:W11"/>
    <mergeCell ref="W13:W14"/>
    <mergeCell ref="W15:W16"/>
    <mergeCell ref="W17:W18"/>
    <mergeCell ref="W19:W20"/>
    <mergeCell ref="W21:W22"/>
    <mergeCell ref="W23:W24"/>
    <mergeCell ref="W25:W26"/>
    <mergeCell ref="W30:W31"/>
    <mergeCell ref="W50:W53"/>
    <mergeCell ref="W54:W55"/>
    <mergeCell ref="W56:W57"/>
    <mergeCell ref="W58:W59"/>
    <mergeCell ref="W60:W61"/>
    <mergeCell ref="W62:W63"/>
    <mergeCell ref="W64:W65"/>
    <mergeCell ref="W66:W67"/>
    <mergeCell ref="W69:W70"/>
    <mergeCell ref="W78:W81"/>
    <mergeCell ref="W82:W85"/>
    <mergeCell ref="W86:W89"/>
    <mergeCell ref="W90:W93"/>
    <mergeCell ref="W94:W97"/>
    <mergeCell ref="W99:W100"/>
    <mergeCell ref="X4:X5"/>
    <mergeCell ref="X6:X7"/>
    <mergeCell ref="X10:X11"/>
    <mergeCell ref="X13:X14"/>
    <mergeCell ref="X15:X16"/>
    <mergeCell ref="X17:X18"/>
    <mergeCell ref="X19:X20"/>
    <mergeCell ref="X21:X22"/>
    <mergeCell ref="X23:X24"/>
    <mergeCell ref="X25:X26"/>
    <mergeCell ref="X30:X31"/>
    <mergeCell ref="X50:X53"/>
    <mergeCell ref="X54:X55"/>
    <mergeCell ref="X56:X57"/>
    <mergeCell ref="X58:X59"/>
    <mergeCell ref="X60:X61"/>
    <mergeCell ref="X62:X63"/>
    <mergeCell ref="X64:X65"/>
    <mergeCell ref="X69:X70"/>
    <mergeCell ref="X78:X81"/>
    <mergeCell ref="X82:X85"/>
    <mergeCell ref="X86:X89"/>
    <mergeCell ref="X90:X93"/>
    <mergeCell ref="X94:X97"/>
    <mergeCell ref="X99:X100"/>
    <mergeCell ref="Y4:Y5"/>
    <mergeCell ref="Y6:Y7"/>
    <mergeCell ref="Y10:Y11"/>
    <mergeCell ref="Y13:Y14"/>
    <mergeCell ref="Y15:Y16"/>
    <mergeCell ref="Y17:Y18"/>
    <mergeCell ref="Y19:Y20"/>
    <mergeCell ref="Y21:Y22"/>
    <mergeCell ref="Y23:Y24"/>
    <mergeCell ref="Y25:Y26"/>
    <mergeCell ref="Y30:Y31"/>
    <mergeCell ref="Y50:Y53"/>
    <mergeCell ref="Y54:Y55"/>
    <mergeCell ref="Y56:Y57"/>
    <mergeCell ref="Y58:Y59"/>
    <mergeCell ref="Y60:Y61"/>
    <mergeCell ref="Y62:Y63"/>
    <mergeCell ref="Y64:Y65"/>
    <mergeCell ref="Y66:Y67"/>
    <mergeCell ref="Y69:Y70"/>
    <mergeCell ref="Y78:Y81"/>
    <mergeCell ref="Y82:Y85"/>
    <mergeCell ref="Y86:Y89"/>
    <mergeCell ref="Y90:Y93"/>
    <mergeCell ref="Y94:Y97"/>
    <mergeCell ref="Y99:Y100"/>
    <mergeCell ref="Z4:Z5"/>
    <mergeCell ref="Z6:Z7"/>
    <mergeCell ref="Z10:Z11"/>
    <mergeCell ref="Z13:Z14"/>
    <mergeCell ref="Z15:Z16"/>
    <mergeCell ref="Z17:Z18"/>
    <mergeCell ref="Z19:Z20"/>
    <mergeCell ref="Z21:Z22"/>
    <mergeCell ref="Z23:Z24"/>
    <mergeCell ref="Z25:Z26"/>
    <mergeCell ref="Z30:Z31"/>
    <mergeCell ref="Z50:Z53"/>
    <mergeCell ref="Z54:Z55"/>
    <mergeCell ref="Z56:Z57"/>
    <mergeCell ref="Z58:Z59"/>
    <mergeCell ref="Z60:Z61"/>
    <mergeCell ref="Z62:Z63"/>
    <mergeCell ref="Z64:Z65"/>
    <mergeCell ref="Z66:Z67"/>
    <mergeCell ref="Z69:Z70"/>
    <mergeCell ref="Z78:Z81"/>
    <mergeCell ref="Z82:Z85"/>
    <mergeCell ref="Z86:Z89"/>
    <mergeCell ref="Z90:Z93"/>
    <mergeCell ref="Z94:Z97"/>
    <mergeCell ref="Z99:Z100"/>
    <mergeCell ref="AA4:AA5"/>
    <mergeCell ref="AA6:AA7"/>
    <mergeCell ref="AA10:AA11"/>
    <mergeCell ref="AA13:AA14"/>
    <mergeCell ref="AA15:AA16"/>
    <mergeCell ref="AA17:AA18"/>
    <mergeCell ref="AA19:AA20"/>
    <mergeCell ref="AA21:AA22"/>
    <mergeCell ref="AA23:AA24"/>
    <mergeCell ref="AA25:AA26"/>
    <mergeCell ref="AA30:AA31"/>
    <mergeCell ref="AA50:AA53"/>
    <mergeCell ref="AA54:AA55"/>
    <mergeCell ref="AA56:AA57"/>
    <mergeCell ref="AA58:AA59"/>
    <mergeCell ref="AA60:AA61"/>
    <mergeCell ref="AA62:AA63"/>
    <mergeCell ref="AA64:AA65"/>
    <mergeCell ref="AA66:AA67"/>
    <mergeCell ref="AA69:AA70"/>
    <mergeCell ref="AA78:AA81"/>
    <mergeCell ref="AA82:AA85"/>
    <mergeCell ref="AA86:AA89"/>
    <mergeCell ref="AA90:AA93"/>
    <mergeCell ref="AA94:AA97"/>
    <mergeCell ref="AA99:AA100"/>
    <mergeCell ref="AB3:AB5"/>
    <mergeCell ref="AB10:AB11"/>
    <mergeCell ref="AB13:AB14"/>
    <mergeCell ref="AB15:AB16"/>
    <mergeCell ref="AB17:AB18"/>
    <mergeCell ref="AB19:AB20"/>
    <mergeCell ref="AB21:AB22"/>
    <mergeCell ref="AB23:AB24"/>
    <mergeCell ref="AB25:AB26"/>
    <mergeCell ref="AB30:AB31"/>
    <mergeCell ref="AB50:AB53"/>
    <mergeCell ref="AB54:AB55"/>
    <mergeCell ref="AB56:AB57"/>
    <mergeCell ref="AB58:AB59"/>
    <mergeCell ref="AB60:AB61"/>
    <mergeCell ref="AB62:AB63"/>
    <mergeCell ref="AB64:AB65"/>
    <mergeCell ref="AB66:AB67"/>
    <mergeCell ref="AB69:AB70"/>
    <mergeCell ref="AC10:AC11"/>
    <mergeCell ref="AC13:AC14"/>
    <mergeCell ref="AC15:AC16"/>
    <mergeCell ref="AC17:AC18"/>
    <mergeCell ref="AC19:AC20"/>
    <mergeCell ref="AC21:AC22"/>
    <mergeCell ref="AC23:AC24"/>
    <mergeCell ref="AC25:AC26"/>
    <mergeCell ref="AC30:AC31"/>
    <mergeCell ref="AC50:AC53"/>
    <mergeCell ref="AC54:AC55"/>
    <mergeCell ref="AC56:AC57"/>
    <mergeCell ref="AC58:AC59"/>
    <mergeCell ref="AC60:AC61"/>
    <mergeCell ref="AC62:AC63"/>
    <mergeCell ref="AC64:AC65"/>
    <mergeCell ref="AC66:AC67"/>
    <mergeCell ref="AC69:AC70"/>
    <mergeCell ref="AC99:AC100"/>
    <mergeCell ref="AD10:AD11"/>
    <mergeCell ref="AD13:AD14"/>
    <mergeCell ref="AD15:AD16"/>
    <mergeCell ref="AD17:AD18"/>
    <mergeCell ref="AD19:AD20"/>
    <mergeCell ref="AD21:AD22"/>
    <mergeCell ref="AD23:AD24"/>
    <mergeCell ref="AD25:AD26"/>
    <mergeCell ref="AD30:AD31"/>
    <mergeCell ref="AD50:AD53"/>
    <mergeCell ref="AD54:AD55"/>
    <mergeCell ref="AD56:AD57"/>
    <mergeCell ref="AD58:AD59"/>
    <mergeCell ref="AD60:AD61"/>
    <mergeCell ref="AD62:AD63"/>
    <mergeCell ref="AD64:AD65"/>
    <mergeCell ref="AD66:AD67"/>
    <mergeCell ref="AD69:AD70"/>
    <mergeCell ref="AD99:AD100"/>
    <mergeCell ref="AE10:AE11"/>
    <mergeCell ref="AE13:AE14"/>
    <mergeCell ref="AE15:AE16"/>
    <mergeCell ref="AE17:AE18"/>
    <mergeCell ref="AE19:AE20"/>
    <mergeCell ref="AE21:AE22"/>
    <mergeCell ref="AE23:AE24"/>
    <mergeCell ref="AE25:AE26"/>
    <mergeCell ref="AE30:AE31"/>
    <mergeCell ref="AE50:AE53"/>
    <mergeCell ref="AE54:AE55"/>
    <mergeCell ref="AE56:AE57"/>
    <mergeCell ref="AE58:AE59"/>
    <mergeCell ref="AE60:AE61"/>
    <mergeCell ref="AE62:AE63"/>
    <mergeCell ref="AE64:AE65"/>
    <mergeCell ref="AE66:AE67"/>
    <mergeCell ref="AE69:AE70"/>
    <mergeCell ref="AE99:AE100"/>
    <mergeCell ref="AF10:AF11"/>
    <mergeCell ref="AF13:AF14"/>
    <mergeCell ref="AF15:AF16"/>
    <mergeCell ref="AF17:AF18"/>
    <mergeCell ref="AF19:AF20"/>
    <mergeCell ref="AF21:AF22"/>
    <mergeCell ref="AF23:AF24"/>
    <mergeCell ref="AF25:AF26"/>
    <mergeCell ref="AF30:AF31"/>
    <mergeCell ref="AF54:AF55"/>
    <mergeCell ref="AF56:AF57"/>
    <mergeCell ref="AF58:AF59"/>
    <mergeCell ref="AF60:AF61"/>
    <mergeCell ref="AF62:AF63"/>
    <mergeCell ref="AF64:AF65"/>
    <mergeCell ref="AF66:AF67"/>
    <mergeCell ref="AF69:AF70"/>
    <mergeCell ref="AF99:AF100"/>
    <mergeCell ref="AG10:AG11"/>
    <mergeCell ref="AG13:AG14"/>
    <mergeCell ref="AG15:AG16"/>
    <mergeCell ref="AG17:AG18"/>
    <mergeCell ref="AG19:AG20"/>
    <mergeCell ref="AG21:AG22"/>
    <mergeCell ref="AG23:AG24"/>
    <mergeCell ref="AG25:AG26"/>
    <mergeCell ref="AG30:AG31"/>
    <mergeCell ref="AG50:AG53"/>
    <mergeCell ref="AG54:AG55"/>
    <mergeCell ref="AG56:AG57"/>
    <mergeCell ref="AG58:AG59"/>
    <mergeCell ref="AG60:AG61"/>
    <mergeCell ref="AG62:AG63"/>
    <mergeCell ref="AG64:AG65"/>
    <mergeCell ref="AG66:AG67"/>
    <mergeCell ref="AG69:AG70"/>
    <mergeCell ref="AG99:AG100"/>
    <mergeCell ref="AH10:AH11"/>
    <mergeCell ref="AH13:AH14"/>
    <mergeCell ref="AH15:AH16"/>
    <mergeCell ref="AH17:AH18"/>
    <mergeCell ref="AH19:AH20"/>
    <mergeCell ref="AH21:AH22"/>
    <mergeCell ref="AH23:AH24"/>
    <mergeCell ref="AH25:AH26"/>
    <mergeCell ref="AH30:AH31"/>
    <mergeCell ref="AH54:AH55"/>
    <mergeCell ref="AH56:AH57"/>
    <mergeCell ref="AH58:AH59"/>
    <mergeCell ref="AH60:AH61"/>
    <mergeCell ref="AH62:AH63"/>
    <mergeCell ref="AH64:AH65"/>
    <mergeCell ref="AH66:AH67"/>
    <mergeCell ref="AH69:AH70"/>
    <mergeCell ref="AH99:AH100"/>
    <mergeCell ref="AI10:AI11"/>
    <mergeCell ref="AI13:AI14"/>
    <mergeCell ref="AI15:AI16"/>
    <mergeCell ref="AI17:AI18"/>
    <mergeCell ref="AI19:AI20"/>
    <mergeCell ref="AI21:AI22"/>
    <mergeCell ref="AI23:AI24"/>
    <mergeCell ref="AI25:AI26"/>
    <mergeCell ref="AI30:AI31"/>
    <mergeCell ref="AI54:AI55"/>
    <mergeCell ref="AI56:AI57"/>
    <mergeCell ref="AI58:AI59"/>
    <mergeCell ref="AI60:AI61"/>
    <mergeCell ref="AI62:AI63"/>
    <mergeCell ref="AI64:AI65"/>
    <mergeCell ref="AI66:AI67"/>
    <mergeCell ref="AI69:AI70"/>
    <mergeCell ref="AI99:AI100"/>
    <mergeCell ref="AJ4:AJ5"/>
    <mergeCell ref="AJ10:AJ11"/>
    <mergeCell ref="AJ13:AJ14"/>
    <mergeCell ref="AJ15:AJ16"/>
    <mergeCell ref="AJ17:AJ18"/>
    <mergeCell ref="AJ19:AJ20"/>
    <mergeCell ref="AJ21:AJ22"/>
    <mergeCell ref="AJ23:AJ24"/>
    <mergeCell ref="AJ25:AJ26"/>
    <mergeCell ref="AJ30:AJ31"/>
    <mergeCell ref="AJ54:AJ55"/>
    <mergeCell ref="AJ56:AJ57"/>
    <mergeCell ref="AJ58:AJ59"/>
    <mergeCell ref="AJ60:AJ61"/>
    <mergeCell ref="AJ62:AJ63"/>
    <mergeCell ref="AJ64:AJ65"/>
    <mergeCell ref="AJ66:AJ67"/>
    <mergeCell ref="AJ69:AJ70"/>
    <mergeCell ref="AJ99:AJ100"/>
    <mergeCell ref="AK4:AK5"/>
    <mergeCell ref="AK66:AK67"/>
    <mergeCell ref="AK99:AK100"/>
    <mergeCell ref="AK101:AK102"/>
    <mergeCell ref="AL4:AL5"/>
    <mergeCell ref="AL66:AL67"/>
    <mergeCell ref="AL99:AL100"/>
    <mergeCell ref="AM4:AM5"/>
    <mergeCell ref="AM66:AM67"/>
    <mergeCell ref="AM99:AM100"/>
    <mergeCell ref="AN4:AN5"/>
    <mergeCell ref="AN66:AN67"/>
    <mergeCell ref="AN99:AN100"/>
    <mergeCell ref="AO4:AO5"/>
    <mergeCell ref="AO66:AO67"/>
    <mergeCell ref="AO99:AO100"/>
    <mergeCell ref="AP4:AP5"/>
    <mergeCell ref="AP66:AP67"/>
    <mergeCell ref="AP99:AP100"/>
    <mergeCell ref="AQ4:AQ5"/>
    <mergeCell ref="AQ66:AQ67"/>
    <mergeCell ref="AQ99:AQ100"/>
    <mergeCell ref="AR3:AR5"/>
    <mergeCell ref="AR66:AR67"/>
    <mergeCell ref="AR99:AR100"/>
    <mergeCell ref="AS3:AS5"/>
    <mergeCell ref="AS66:AS67"/>
    <mergeCell ref="AS99:AS100"/>
  </mergeCells>
  <dataValidations count="1">
    <dataValidation type="list" allowBlank="1" showInputMessage="1" showErrorMessage="1" sqref="L6 L8 L60 L61 L62 L63 L64 L65 L66 L67 L68 L69 L70 L75 L76 L77 L98 L104 L105 L106 L107 L108 L109 L112 L113 L114 L115 L116 L117 L118 L1:L5 L50:L55 L71:L74 L78:L97 L99:L103 L110:L111">
      <formula1>"识别,准备,采购,执行"</formula1>
    </dataValidation>
  </dataValidations>
  <printOptions/>
  <pageMargins left="0.75" right="0.75" top="1" bottom="1" header="0.51" footer="0.51"/>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邦爷</cp:lastModifiedBy>
  <cp:lastPrinted>2017-03-16T02:52:59Z</cp:lastPrinted>
  <dcterms:created xsi:type="dcterms:W3CDTF">2016-04-24T12:27:17Z</dcterms:created>
  <dcterms:modified xsi:type="dcterms:W3CDTF">2017-11-07T07:40:47Z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