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年保靖县脱贫攻坚项目中期调整计划明细表（调整取消项目）" sheetId="1" r:id="rId1"/>
  </sheets>
  <definedNames>
    <definedName name="_xlnm.Print_Titles" localSheetId="0">'2018年保靖县脱贫攻坚项目中期调整计划明细表（调整取消项目）'!$4:$5</definedName>
  </definedNames>
  <calcPr calcId="144525"/>
</workbook>
</file>

<file path=xl/sharedStrings.xml><?xml version="1.0" encoding="utf-8"?>
<sst xmlns="http://schemas.openxmlformats.org/spreadsheetml/2006/main" count="181">
  <si>
    <t>附件3</t>
  </si>
  <si>
    <t>2018年保靖县脱贫攻坚项目中期调整计划明细表（调整取消项目）</t>
  </si>
  <si>
    <t>填报单位： 保靖县扶贫开发办                                   单位：万元、亩、公里、头、只、羽                          填报时间：  2018 年  8 月 20  日</t>
  </si>
  <si>
    <t>序号</t>
  </si>
  <si>
    <t>项目类型</t>
  </si>
  <si>
    <t>项目名称</t>
  </si>
  <si>
    <t>乡镇</t>
  </si>
  <si>
    <t>项目村名</t>
  </si>
  <si>
    <t>项目建设内容及投资规模</t>
  </si>
  <si>
    <t>原项目资金计划（万元）</t>
  </si>
  <si>
    <t>调整后资金计划（万元）</t>
  </si>
  <si>
    <t>牵头单位</t>
  </si>
  <si>
    <t>项目预计完成时间</t>
  </si>
  <si>
    <t>计划扶持贫困人口</t>
  </si>
  <si>
    <t>贫困人口预期人均受益情况（元）</t>
  </si>
  <si>
    <t>县级文号</t>
  </si>
  <si>
    <t>备注</t>
  </si>
  <si>
    <t>户数（户）</t>
  </si>
  <si>
    <t>人数（人）</t>
  </si>
  <si>
    <t>调减资金</t>
  </si>
  <si>
    <t>总合计</t>
  </si>
  <si>
    <t>一</t>
  </si>
  <si>
    <t>县扶贫办</t>
  </si>
  <si>
    <t>产业发展</t>
  </si>
  <si>
    <t>光伏发电</t>
  </si>
  <si>
    <t>全县</t>
  </si>
  <si>
    <t>84个规划村</t>
  </si>
  <si>
    <t>84个规划村光伏发电</t>
  </si>
  <si>
    <t>84个村</t>
  </si>
  <si>
    <t>保贫字[2018]2号</t>
  </si>
  <si>
    <t>金融扶贫</t>
  </si>
  <si>
    <t>小额信贷</t>
  </si>
  <si>
    <t>小额信贷风险金</t>
  </si>
  <si>
    <t>2018年</t>
  </si>
  <si>
    <t>产业信贷</t>
  </si>
  <si>
    <t>黄金茶等产业贷款风险金</t>
  </si>
  <si>
    <t>黄金茶等产业贷款贴息</t>
  </si>
  <si>
    <t>扶贫财银保</t>
  </si>
  <si>
    <t>扶贫财银保保险费和贴息</t>
  </si>
  <si>
    <t>县金融办</t>
  </si>
  <si>
    <t>教育培训</t>
  </si>
  <si>
    <t>创业培训</t>
  </si>
  <si>
    <t>创业致富带头人培训</t>
  </si>
  <si>
    <t>雨露计划</t>
  </si>
  <si>
    <t>实用技术</t>
  </si>
  <si>
    <t>实用技术培训培训</t>
  </si>
  <si>
    <t>社会扶贫</t>
  </si>
  <si>
    <t>社会扶贫网</t>
  </si>
  <si>
    <t>社会扶贫网建设及贫困监测</t>
  </si>
  <si>
    <t>档案建设</t>
  </si>
  <si>
    <t>扶贫档案建设</t>
  </si>
  <si>
    <t>健康扶贫</t>
  </si>
  <si>
    <t>医疗帮扶</t>
  </si>
  <si>
    <t>善行湖南--万人眼健康公益行</t>
  </si>
  <si>
    <t>扶贫示范园</t>
  </si>
  <si>
    <t>阳朝乡</t>
  </si>
  <si>
    <t>仙仁村</t>
  </si>
  <si>
    <t>扶贫示范园建设</t>
  </si>
  <si>
    <t>信息扶贫</t>
  </si>
  <si>
    <t>湘西为村</t>
  </si>
  <si>
    <t>建设湘西为村55个</t>
  </si>
  <si>
    <t>二</t>
  </si>
  <si>
    <t>县民宗旅文广新局</t>
  </si>
  <si>
    <t>公共服务</t>
  </si>
  <si>
    <t>农村有线电视干线升级改造</t>
  </si>
  <si>
    <t>迁陵镇、复兴镇、毛沟镇、清水坪镇、比耳镇</t>
  </si>
  <si>
    <t>茶市村、复兴村、永和村、白坪村、野竹坪村、杰坳村、黄连村、坝木村、清水坪村、新寨村、水坝村、比耳村、新隆村</t>
  </si>
  <si>
    <t>农村有线电视光纤干线改造约120公里</t>
  </si>
  <si>
    <t>整体受益</t>
  </si>
  <si>
    <t>旅游扶贫</t>
  </si>
  <si>
    <t>游步道建设</t>
  </si>
  <si>
    <t>吕洞山镇</t>
  </si>
  <si>
    <t>西游村</t>
  </si>
  <si>
    <t>2条总计2500米</t>
  </si>
  <si>
    <t>全村受益</t>
  </si>
  <si>
    <t>保贫字[2018]4号</t>
  </si>
  <si>
    <t>吕洞山文化创意产业基地</t>
  </si>
  <si>
    <t>夯沙村</t>
  </si>
  <si>
    <t>给排水管网、污水处理管网、通讯管网、电力管网，道路</t>
  </si>
  <si>
    <t>游步道</t>
  </si>
  <si>
    <t>葫芦镇</t>
  </si>
  <si>
    <t>新印村</t>
  </si>
  <si>
    <t>游步道3公里</t>
  </si>
  <si>
    <t>观景台</t>
  </si>
  <si>
    <t>观景台1处</t>
  </si>
  <si>
    <t>红色旅游基础</t>
  </si>
  <si>
    <t>迁陵镇</t>
  </si>
  <si>
    <t>王家村</t>
  </si>
  <si>
    <t>姚彦故居修复，停车场，坪场，村旅游规划等</t>
  </si>
  <si>
    <t>旅游厕所</t>
  </si>
  <si>
    <t>毛沟镇</t>
  </si>
  <si>
    <t>排当村</t>
  </si>
  <si>
    <t>新建旅游厕所1个</t>
  </si>
  <si>
    <t>碗米坡镇</t>
  </si>
  <si>
    <t>卡湖村</t>
  </si>
  <si>
    <t>普戎镇</t>
  </si>
  <si>
    <t>普戎村</t>
  </si>
  <si>
    <t>三</t>
  </si>
  <si>
    <t>保靖黄金茶</t>
  </si>
  <si>
    <t>县茶叶办</t>
  </si>
  <si>
    <t>水田河镇</t>
  </si>
  <si>
    <t>中坝村</t>
  </si>
  <si>
    <t>茶园新造面积5亩（原计划50亩5万元）</t>
  </si>
  <si>
    <t>梁家村</t>
  </si>
  <si>
    <t>茶园新造面积130亩（原计划150亩15万元）</t>
  </si>
  <si>
    <t>中心村</t>
  </si>
  <si>
    <t>茶园新造面积150亩（原计划300亩30万元）</t>
  </si>
  <si>
    <t>孔坪村</t>
  </si>
  <si>
    <t>茶园新造面积160亩（原计划500亩50万元）</t>
  </si>
  <si>
    <t>白合村</t>
  </si>
  <si>
    <t>茶园新造面积100亩（原计划300亩30万元）</t>
  </si>
  <si>
    <t>茶岭村</t>
  </si>
  <si>
    <t>茶园新造面积500亩（原计划600亩60万元）</t>
  </si>
  <si>
    <t>大岩村</t>
  </si>
  <si>
    <t>黄金茶基地建设764.1亩</t>
  </si>
  <si>
    <t>2017年底</t>
  </si>
  <si>
    <t>四</t>
  </si>
  <si>
    <t>农机作业补贴</t>
  </si>
  <si>
    <t>县农机局</t>
  </si>
  <si>
    <t>蔬菜旋耕等4633亩</t>
  </si>
  <si>
    <t>老桔园改造680亩</t>
  </si>
  <si>
    <t>油菜旋耕、开箱、施肥、播种2180亩</t>
  </si>
  <si>
    <t>油菜机械收获2180亩</t>
  </si>
  <si>
    <t>水稻机育插秧920亩</t>
  </si>
  <si>
    <t>油菜收割556亩</t>
  </si>
  <si>
    <t>五</t>
  </si>
  <si>
    <t>危房改造</t>
  </si>
  <si>
    <t>县住建局</t>
  </si>
  <si>
    <t>民生保障</t>
  </si>
  <si>
    <t>复兴镇</t>
  </si>
  <si>
    <t>清水坪镇</t>
  </si>
  <si>
    <t>长潭河乡</t>
  </si>
  <si>
    <t>比耳镇</t>
  </si>
  <si>
    <t>六</t>
  </si>
  <si>
    <t>生态护林员转岗补贴1120人</t>
  </si>
  <si>
    <t>县林业局</t>
  </si>
  <si>
    <t>生态扶贫</t>
  </si>
  <si>
    <t>生态转岗补贴</t>
  </si>
  <si>
    <t>62人，1万元/人</t>
  </si>
  <si>
    <t>122人，1万元/人</t>
  </si>
  <si>
    <t>98人，1万元/人</t>
  </si>
  <si>
    <t>56人，1万元/人</t>
  </si>
  <si>
    <t>219人，1万元/人</t>
  </si>
  <si>
    <t>91人，1万元/人</t>
  </si>
  <si>
    <t>65人，1万元/人</t>
  </si>
  <si>
    <t>61人，1万元/人</t>
  </si>
  <si>
    <t>121人，1万元/人</t>
  </si>
  <si>
    <t>72人，1万元/人</t>
  </si>
  <si>
    <t>71人，1万元/人</t>
  </si>
  <si>
    <t>76人，1万元/人</t>
  </si>
  <si>
    <t>白云山</t>
  </si>
  <si>
    <t>6人，1万元/人</t>
  </si>
  <si>
    <t>七</t>
  </si>
  <si>
    <t>县交通局</t>
  </si>
  <si>
    <t>基础设施</t>
  </si>
  <si>
    <t>安保工程</t>
  </si>
  <si>
    <t>电棚村</t>
  </si>
  <si>
    <t>4.5公里安保工程。</t>
  </si>
  <si>
    <t>村组道路建设</t>
  </si>
  <si>
    <t>新建仙仁至米溪（保古连接线）公路路基4公里。</t>
  </si>
  <si>
    <t>通组公路</t>
  </si>
  <si>
    <t>3组米塔屋通组公路硬化2.5公里，4.5m宽路面。</t>
  </si>
  <si>
    <t>通村公路硬化</t>
  </si>
  <si>
    <t>茶岭村通村部公路硬化0.75公里，4.5m宽路面。</t>
  </si>
  <si>
    <t>黄金村</t>
  </si>
  <si>
    <t>黄皮组至上下贝土组公路硬化1.5公里，4.5m宽路面。</t>
  </si>
  <si>
    <t>通组路硬化</t>
  </si>
  <si>
    <t>梁家村四、五、六组通组路硬化0.5公里，八、九组通组路硬化0.7公里，3.5m宽路面</t>
  </si>
  <si>
    <t>新建工程</t>
  </si>
  <si>
    <t>沙湾村</t>
  </si>
  <si>
    <t>马丘组公路新建工程</t>
  </si>
  <si>
    <t>路面工程</t>
  </si>
  <si>
    <t>湖格组公路改造工程</t>
  </si>
  <si>
    <t>21公里安保工程。</t>
  </si>
  <si>
    <t>旅游公路</t>
  </si>
  <si>
    <t>客寨村</t>
  </si>
  <si>
    <t>斑鸠井至中溪6公里公路硬化，6m宽路面。</t>
  </si>
  <si>
    <t>八</t>
  </si>
  <si>
    <t>社会保障兜底</t>
  </si>
  <si>
    <t>县民政局</t>
  </si>
  <si>
    <t>社会保障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</si>
</sst>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_ "/>
    <numFmt numFmtId="179" formatCode="0_ "/>
  </numFmts>
  <fonts count="4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name val="方正小标宋简体"/>
      <charset val="134"/>
    </font>
    <font>
      <sz val="8"/>
      <name val="宋体"/>
      <charset val="134"/>
      <scheme val="major"/>
    </font>
    <font>
      <b/>
      <sz val="8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4" borderId="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41" fillId="33" borderId="12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50" applyNumberFormat="1" applyFont="1" applyFill="1" applyAlignment="1">
      <alignment horizontal="center" vertical="center" wrapText="1"/>
    </xf>
    <xf numFmtId="0" fontId="10" fillId="0" borderId="0" xfId="50" applyNumberFormat="1" applyFont="1" applyFill="1" applyAlignment="1">
      <alignment horizontal="left" vertical="center" wrapText="1"/>
    </xf>
    <xf numFmtId="0" fontId="10" fillId="0" borderId="0" xfId="50" applyNumberFormat="1" applyFont="1" applyFill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1" xfId="5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2" fillId="0" borderId="1" xfId="44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2" fillId="0" borderId="1" xfId="5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8" fillId="0" borderId="0" xfId="50" applyNumberFormat="1" applyFont="1" applyFill="1" applyAlignment="1">
      <alignment horizontal="center" vertical="center" wrapText="1"/>
    </xf>
    <xf numFmtId="0" fontId="11" fillId="0" borderId="3" xfId="50" applyNumberFormat="1" applyFont="1" applyFill="1" applyBorder="1" applyAlignment="1">
      <alignment horizontal="center" vertical="center" wrapText="1"/>
    </xf>
    <xf numFmtId="0" fontId="11" fillId="0" borderId="4" xfId="50" applyNumberFormat="1" applyFont="1" applyFill="1" applyBorder="1" applyAlignment="1">
      <alignment horizontal="center" vertical="center" wrapText="1"/>
    </xf>
    <xf numFmtId="0" fontId="19" fillId="0" borderId="1" xfId="5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9" fontId="12" fillId="0" borderId="1" xfId="5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1" fillId="0" borderId="1" xfId="5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0" fontId="12" fillId="0" borderId="4" xfId="50" applyNumberFormat="1" applyFont="1" applyFill="1" applyBorder="1" applyAlignment="1">
      <alignment horizontal="center" vertical="center" wrapText="1"/>
    </xf>
    <xf numFmtId="0" fontId="12" fillId="0" borderId="4" xfId="50" applyNumberFormat="1" applyFont="1" applyFill="1" applyBorder="1" applyAlignment="1">
      <alignment horizontal="left" vertical="center" wrapText="1"/>
    </xf>
    <xf numFmtId="0" fontId="15" fillId="0" borderId="1" xfId="50" applyNumberFormat="1" applyFont="1" applyFill="1" applyBorder="1" applyAlignment="1">
      <alignment horizontal="center" vertical="center" wrapText="1"/>
    </xf>
    <xf numFmtId="0" fontId="19" fillId="0" borderId="1" xfId="5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4" xfId="0" applyNumberFormat="1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5"/>
  <sheetViews>
    <sheetView tabSelected="1" zoomScale="110" zoomScaleNormal="110" workbookViewId="0">
      <selection activeCell="A2" sqref="A2:O2"/>
    </sheetView>
  </sheetViews>
  <sheetFormatPr defaultColWidth="9" defaultRowHeight="13.5"/>
  <cols>
    <col min="1" max="1" width="4.875" customWidth="1"/>
    <col min="2" max="2" width="9.875" customWidth="1"/>
    <col min="3" max="3" width="9.76666666666667" customWidth="1"/>
    <col min="6" max="6" width="21" customWidth="1"/>
    <col min="7" max="7" width="9.25"/>
    <col min="9" max="9" width="7.25" customWidth="1"/>
    <col min="15" max="15" width="8.375" customWidth="1"/>
  </cols>
  <sheetData>
    <row r="1" s="1" customFormat="1" ht="22" customHeight="1" spans="1:14">
      <c r="A1" s="15" t="s">
        <v>0</v>
      </c>
      <c r="B1" s="16"/>
      <c r="C1" s="16"/>
      <c r="D1" s="17"/>
      <c r="E1" s="17"/>
      <c r="F1" s="17"/>
      <c r="G1" s="18"/>
      <c r="H1" s="18"/>
      <c r="I1" s="18"/>
      <c r="J1" s="18"/>
      <c r="K1" s="62"/>
      <c r="L1" s="16"/>
      <c r="M1" s="63"/>
      <c r="N1" s="63"/>
    </row>
    <row r="2" s="1" customFormat="1" ht="26.1" customHeight="1" spans="1: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64"/>
      <c r="O2" s="19"/>
    </row>
    <row r="3" s="1" customFormat="1" ht="23" customHeight="1" spans="1:15">
      <c r="A3" s="20" t="s">
        <v>2</v>
      </c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="1" customFormat="1" ht="24" customHeight="1" spans="1:15">
      <c r="A4" s="22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/>
      <c r="M4" s="23" t="s">
        <v>14</v>
      </c>
      <c r="N4" s="65" t="s">
        <v>15</v>
      </c>
      <c r="O4" s="23" t="s">
        <v>16</v>
      </c>
    </row>
    <row r="5" s="1" customFormat="1" ht="23.1" customHeight="1" spans="1:15">
      <c r="A5" s="22"/>
      <c r="B5" s="23"/>
      <c r="C5" s="23"/>
      <c r="D5" s="23"/>
      <c r="E5" s="23"/>
      <c r="F5" s="23"/>
      <c r="G5" s="23"/>
      <c r="H5" s="23"/>
      <c r="I5" s="23"/>
      <c r="J5" s="23"/>
      <c r="K5" s="23" t="s">
        <v>17</v>
      </c>
      <c r="L5" s="23" t="s">
        <v>18</v>
      </c>
      <c r="M5" s="23"/>
      <c r="N5" s="66"/>
      <c r="O5" s="23" t="s">
        <v>19</v>
      </c>
    </row>
    <row r="6" s="1" customFormat="1" ht="29" customHeight="1" spans="1:15">
      <c r="A6" s="22"/>
      <c r="B6" s="23" t="s">
        <v>20</v>
      </c>
      <c r="C6" s="23"/>
      <c r="D6" s="23"/>
      <c r="E6" s="23"/>
      <c r="F6" s="23"/>
      <c r="G6" s="23">
        <f>SUM(G7,G20,G30,G38,G45,G58,G72,G83)</f>
        <v>13995.987</v>
      </c>
      <c r="H6" s="23">
        <f>SUM(H7,H20,H30,H38,H45,H58,H72,H83)</f>
        <v>7439.909</v>
      </c>
      <c r="I6" s="23"/>
      <c r="J6" s="23"/>
      <c r="K6" s="23"/>
      <c r="L6" s="23"/>
      <c r="M6" s="23"/>
      <c r="N6" s="23"/>
      <c r="O6" s="23">
        <f>SUM(O7,O20,O30,O38,O45,O58,O72,O83)</f>
        <v>6556.078</v>
      </c>
    </row>
    <row r="7" s="2" customFormat="1" ht="23.1" customHeight="1" spans="1:15">
      <c r="A7" s="22" t="s">
        <v>21</v>
      </c>
      <c r="B7" s="23"/>
      <c r="C7" s="23"/>
      <c r="D7" s="23"/>
      <c r="F7" s="23"/>
      <c r="G7" s="23">
        <f>SUM(G8:G19)</f>
        <v>2673</v>
      </c>
      <c r="H7" s="23">
        <f>SUM(H8:H19)</f>
        <v>285</v>
      </c>
      <c r="I7" s="36" t="s">
        <v>22</v>
      </c>
      <c r="J7" s="23"/>
      <c r="K7" s="23"/>
      <c r="L7" s="23"/>
      <c r="M7" s="23"/>
      <c r="N7" s="66"/>
      <c r="O7" s="23">
        <f t="shared" ref="O7:O11" si="0">G7-H7</f>
        <v>2388</v>
      </c>
    </row>
    <row r="8" s="3" customFormat="1" ht="24" customHeight="1" spans="1:15">
      <c r="A8" s="24">
        <v>1</v>
      </c>
      <c r="B8" s="25" t="s">
        <v>23</v>
      </c>
      <c r="C8" s="25" t="s">
        <v>24</v>
      </c>
      <c r="D8" s="25" t="s">
        <v>25</v>
      </c>
      <c r="E8" s="25" t="s">
        <v>26</v>
      </c>
      <c r="F8" s="26" t="s">
        <v>27</v>
      </c>
      <c r="G8" s="24">
        <v>840</v>
      </c>
      <c r="H8" s="24">
        <v>0</v>
      </c>
      <c r="I8" s="25" t="s">
        <v>22</v>
      </c>
      <c r="J8" s="24"/>
      <c r="K8" s="24" t="s">
        <v>28</v>
      </c>
      <c r="L8" s="24"/>
      <c r="M8" s="25"/>
      <c r="N8" s="67" t="s">
        <v>29</v>
      </c>
      <c r="O8" s="31">
        <f t="shared" si="0"/>
        <v>840</v>
      </c>
    </row>
    <row r="9" s="4" customFormat="1" ht="21" spans="1:16381">
      <c r="A9" s="24">
        <v>2</v>
      </c>
      <c r="B9" s="25" t="s">
        <v>30</v>
      </c>
      <c r="C9" s="25" t="s">
        <v>31</v>
      </c>
      <c r="D9" s="25" t="s">
        <v>25</v>
      </c>
      <c r="E9" s="25"/>
      <c r="F9" s="26" t="s">
        <v>32</v>
      </c>
      <c r="G9" s="24">
        <v>700</v>
      </c>
      <c r="H9" s="24">
        <v>0</v>
      </c>
      <c r="I9" s="25" t="s">
        <v>22</v>
      </c>
      <c r="J9" s="25" t="s">
        <v>33</v>
      </c>
      <c r="K9" s="24">
        <v>1750</v>
      </c>
      <c r="L9" s="24">
        <v>7175</v>
      </c>
      <c r="M9" s="34"/>
      <c r="N9" s="31" t="s">
        <v>29</v>
      </c>
      <c r="O9" s="31">
        <f t="shared" si="0"/>
        <v>700</v>
      </c>
      <c r="XFA9" s="80"/>
    </row>
    <row r="10" s="4" customFormat="1" ht="21" spans="1:16381">
      <c r="A10" s="24">
        <v>3</v>
      </c>
      <c r="B10" s="25" t="s">
        <v>30</v>
      </c>
      <c r="C10" s="25" t="s">
        <v>34</v>
      </c>
      <c r="D10" s="25" t="s">
        <v>25</v>
      </c>
      <c r="E10" s="25"/>
      <c r="F10" s="26" t="s">
        <v>35</v>
      </c>
      <c r="G10" s="24">
        <v>200</v>
      </c>
      <c r="H10" s="24">
        <v>0</v>
      </c>
      <c r="I10" s="25" t="s">
        <v>22</v>
      </c>
      <c r="J10" s="25" t="s">
        <v>33</v>
      </c>
      <c r="K10" s="24">
        <v>1000</v>
      </c>
      <c r="L10" s="24">
        <v>4100</v>
      </c>
      <c r="M10" s="34"/>
      <c r="N10" s="31" t="s">
        <v>29</v>
      </c>
      <c r="O10" s="31">
        <f t="shared" si="0"/>
        <v>200</v>
      </c>
      <c r="XFA10" s="80"/>
    </row>
    <row r="11" s="4" customFormat="1" ht="21" spans="1:16381">
      <c r="A11" s="24">
        <v>4</v>
      </c>
      <c r="B11" s="25" t="s">
        <v>30</v>
      </c>
      <c r="C11" s="25" t="s">
        <v>34</v>
      </c>
      <c r="D11" s="25" t="s">
        <v>25</v>
      </c>
      <c r="E11" s="25"/>
      <c r="F11" s="26" t="s">
        <v>36</v>
      </c>
      <c r="G11" s="24">
        <v>100</v>
      </c>
      <c r="H11" s="24">
        <v>0</v>
      </c>
      <c r="I11" s="25" t="s">
        <v>22</v>
      </c>
      <c r="J11" s="25" t="s">
        <v>33</v>
      </c>
      <c r="K11" s="24">
        <v>1000</v>
      </c>
      <c r="L11" s="24">
        <v>4100</v>
      </c>
      <c r="M11" s="34"/>
      <c r="N11" s="31" t="s">
        <v>29</v>
      </c>
      <c r="O11" s="31">
        <f t="shared" si="0"/>
        <v>100</v>
      </c>
      <c r="XFA11" s="80"/>
    </row>
    <row r="12" s="4" customFormat="1" ht="23" customHeight="1" spans="1:16381">
      <c r="A12" s="24">
        <v>5</v>
      </c>
      <c r="B12" s="25" t="s">
        <v>30</v>
      </c>
      <c r="C12" s="25" t="s">
        <v>37</v>
      </c>
      <c r="D12" s="25" t="s">
        <v>25</v>
      </c>
      <c r="E12" s="27"/>
      <c r="F12" s="26" t="s">
        <v>38</v>
      </c>
      <c r="G12" s="24">
        <v>66</v>
      </c>
      <c r="H12" s="28">
        <v>50</v>
      </c>
      <c r="I12" s="25" t="s">
        <v>39</v>
      </c>
      <c r="J12" s="25"/>
      <c r="K12" s="24"/>
      <c r="L12" s="25">
        <f>G12-J12-K12</f>
        <v>66</v>
      </c>
      <c r="M12" s="34"/>
      <c r="N12" s="31"/>
      <c r="O12" s="31">
        <v>16</v>
      </c>
      <c r="XFA12" s="80"/>
    </row>
    <row r="13" s="3" customFormat="1" ht="26.1" customHeight="1" spans="1:16381">
      <c r="A13" s="24">
        <v>6</v>
      </c>
      <c r="B13" s="25" t="s">
        <v>40</v>
      </c>
      <c r="C13" s="25" t="s">
        <v>41</v>
      </c>
      <c r="D13" s="25" t="s">
        <v>25</v>
      </c>
      <c r="E13" s="25"/>
      <c r="F13" s="26" t="s">
        <v>42</v>
      </c>
      <c r="G13" s="24">
        <v>120</v>
      </c>
      <c r="H13" s="24">
        <v>0</v>
      </c>
      <c r="I13" s="25" t="s">
        <v>22</v>
      </c>
      <c r="J13" s="25" t="s">
        <v>33</v>
      </c>
      <c r="K13" s="24"/>
      <c r="L13" s="24">
        <v>300</v>
      </c>
      <c r="M13" s="24"/>
      <c r="N13" s="31" t="s">
        <v>29</v>
      </c>
      <c r="O13" s="31">
        <f t="shared" ref="O13:O17" si="1">G13-H13</f>
        <v>120</v>
      </c>
      <c r="XFA13" s="80"/>
    </row>
    <row r="14" s="3" customFormat="1" ht="26.1" customHeight="1" spans="1:16381">
      <c r="A14" s="24">
        <v>7</v>
      </c>
      <c r="B14" s="25" t="s">
        <v>43</v>
      </c>
      <c r="C14" s="25" t="s">
        <v>44</v>
      </c>
      <c r="D14" s="25" t="s">
        <v>25</v>
      </c>
      <c r="E14" s="25"/>
      <c r="F14" s="26" t="s">
        <v>45</v>
      </c>
      <c r="G14" s="24">
        <v>110</v>
      </c>
      <c r="H14" s="24">
        <v>0</v>
      </c>
      <c r="I14" s="25"/>
      <c r="J14" s="25" t="s">
        <v>33</v>
      </c>
      <c r="K14" s="24"/>
      <c r="L14" s="24"/>
      <c r="M14" s="24"/>
      <c r="N14" s="31" t="s">
        <v>29</v>
      </c>
      <c r="O14" s="31">
        <v>110</v>
      </c>
      <c r="XFA14" s="80"/>
    </row>
    <row r="15" s="4" customFormat="1" ht="26.1" customHeight="1" spans="1:16381">
      <c r="A15" s="24">
        <v>8</v>
      </c>
      <c r="B15" s="25" t="s">
        <v>46</v>
      </c>
      <c r="C15" s="25" t="s">
        <v>47</v>
      </c>
      <c r="D15" s="25" t="s">
        <v>25</v>
      </c>
      <c r="E15" s="25"/>
      <c r="F15" s="26" t="s">
        <v>48</v>
      </c>
      <c r="G15" s="24">
        <v>70</v>
      </c>
      <c r="H15" s="24">
        <v>25</v>
      </c>
      <c r="I15" s="25" t="s">
        <v>22</v>
      </c>
      <c r="J15" s="25" t="s">
        <v>33</v>
      </c>
      <c r="K15" s="24"/>
      <c r="L15" s="24"/>
      <c r="M15" s="34"/>
      <c r="N15" s="31" t="s">
        <v>29</v>
      </c>
      <c r="O15" s="31">
        <f t="shared" si="1"/>
        <v>45</v>
      </c>
      <c r="XFA15" s="80"/>
    </row>
    <row r="16" s="4" customFormat="1" ht="24.95" customHeight="1" spans="1:15">
      <c r="A16" s="24">
        <v>9</v>
      </c>
      <c r="B16" s="25" t="s">
        <v>46</v>
      </c>
      <c r="C16" s="25" t="s">
        <v>49</v>
      </c>
      <c r="D16" s="29" t="s">
        <v>25</v>
      </c>
      <c r="E16" s="30"/>
      <c r="F16" s="26" t="s">
        <v>50</v>
      </c>
      <c r="G16" s="25">
        <v>35</v>
      </c>
      <c r="H16" s="24">
        <v>0</v>
      </c>
      <c r="I16" s="25" t="s">
        <v>22</v>
      </c>
      <c r="J16" s="25" t="s">
        <v>33</v>
      </c>
      <c r="K16" s="25" t="s">
        <v>33</v>
      </c>
      <c r="L16" s="24"/>
      <c r="M16" s="24"/>
      <c r="N16" s="31" t="s">
        <v>29</v>
      </c>
      <c r="O16" s="31">
        <f t="shared" si="1"/>
        <v>35</v>
      </c>
    </row>
    <row r="17" s="4" customFormat="1" ht="24.95" customHeight="1" spans="1:15">
      <c r="A17" s="24">
        <v>10</v>
      </c>
      <c r="B17" s="25" t="s">
        <v>51</v>
      </c>
      <c r="C17" s="25" t="s">
        <v>52</v>
      </c>
      <c r="D17" s="29" t="s">
        <v>25</v>
      </c>
      <c r="E17" s="25"/>
      <c r="F17" s="26" t="s">
        <v>53</v>
      </c>
      <c r="G17" s="24">
        <v>50</v>
      </c>
      <c r="H17" s="25">
        <v>20</v>
      </c>
      <c r="I17" s="25" t="s">
        <v>22</v>
      </c>
      <c r="J17" s="25" t="s">
        <v>33</v>
      </c>
      <c r="K17" s="24">
        <v>313</v>
      </c>
      <c r="L17" s="24">
        <v>313</v>
      </c>
      <c r="M17" s="34"/>
      <c r="N17" s="31" t="s">
        <v>29</v>
      </c>
      <c r="O17" s="31">
        <f t="shared" si="1"/>
        <v>30</v>
      </c>
    </row>
    <row r="18" s="4" customFormat="1" ht="24.95" customHeight="1" spans="1:15">
      <c r="A18" s="24">
        <v>11</v>
      </c>
      <c r="B18" s="25" t="s">
        <v>23</v>
      </c>
      <c r="C18" s="25" t="s">
        <v>54</v>
      </c>
      <c r="D18" s="29" t="s">
        <v>55</v>
      </c>
      <c r="E18" s="25" t="s">
        <v>56</v>
      </c>
      <c r="F18" s="26" t="s">
        <v>57</v>
      </c>
      <c r="G18" s="24">
        <v>100</v>
      </c>
      <c r="H18" s="25">
        <v>50</v>
      </c>
      <c r="I18" s="25"/>
      <c r="J18" s="25" t="s">
        <v>33</v>
      </c>
      <c r="K18" s="24"/>
      <c r="L18" s="24"/>
      <c r="M18" s="34"/>
      <c r="N18" s="31" t="s">
        <v>29</v>
      </c>
      <c r="O18" s="31">
        <v>50</v>
      </c>
    </row>
    <row r="19" s="5" customFormat="1" ht="26.1" customHeight="1" spans="1:16381">
      <c r="A19" s="24">
        <v>12</v>
      </c>
      <c r="B19" s="31" t="s">
        <v>58</v>
      </c>
      <c r="C19" s="31" t="s">
        <v>59</v>
      </c>
      <c r="D19" s="25" t="s">
        <v>25</v>
      </c>
      <c r="E19" s="32"/>
      <c r="F19" s="33" t="s">
        <v>60</v>
      </c>
      <c r="G19" s="34">
        <v>282</v>
      </c>
      <c r="H19" s="34">
        <v>140</v>
      </c>
      <c r="I19" s="25" t="s">
        <v>22</v>
      </c>
      <c r="J19" s="25" t="s">
        <v>33</v>
      </c>
      <c r="K19" s="68">
        <v>352</v>
      </c>
      <c r="L19" s="31">
        <v>1410</v>
      </c>
      <c r="M19" s="69"/>
      <c r="N19" s="31" t="s">
        <v>29</v>
      </c>
      <c r="O19" s="31">
        <f>G19-H19</f>
        <v>142</v>
      </c>
      <c r="XDQ19" s="79"/>
      <c r="XDR19" s="79"/>
      <c r="XDS19" s="79"/>
      <c r="XDT19" s="79"/>
      <c r="XDU19" s="79"/>
      <c r="XDV19" s="79"/>
      <c r="XDW19" s="79"/>
      <c r="XDX19" s="80"/>
      <c r="XFA19" s="80"/>
    </row>
    <row r="20" s="6" customFormat="1" ht="21.95" customHeight="1" spans="1:16381">
      <c r="A20" s="35" t="s">
        <v>61</v>
      </c>
      <c r="B20" s="36"/>
      <c r="C20" s="36"/>
      <c r="D20" s="36"/>
      <c r="E20" s="36"/>
      <c r="F20" s="37"/>
      <c r="G20" s="35">
        <f>SUM(G21:G29)</f>
        <v>714</v>
      </c>
      <c r="H20" s="35">
        <f>SUM(H21:H29)</f>
        <v>0</v>
      </c>
      <c r="I20" s="41" t="s">
        <v>62</v>
      </c>
      <c r="J20" s="36"/>
      <c r="K20" s="35"/>
      <c r="L20" s="35"/>
      <c r="M20" s="50"/>
      <c r="N20" s="23"/>
      <c r="O20" s="35">
        <f>SUM(O21:O29)</f>
        <v>714</v>
      </c>
      <c r="XFA20" s="81"/>
    </row>
    <row r="21" s="7" customFormat="1" ht="99" customHeight="1" spans="1:15">
      <c r="A21" s="38">
        <v>1</v>
      </c>
      <c r="B21" s="25" t="s">
        <v>63</v>
      </c>
      <c r="C21" s="38" t="s">
        <v>64</v>
      </c>
      <c r="D21" s="38" t="s">
        <v>65</v>
      </c>
      <c r="E21" s="39" t="s">
        <v>66</v>
      </c>
      <c r="F21" s="39" t="s">
        <v>67</v>
      </c>
      <c r="G21" s="38">
        <v>144</v>
      </c>
      <c r="H21" s="38">
        <v>0</v>
      </c>
      <c r="I21" s="25" t="s">
        <v>62</v>
      </c>
      <c r="J21" s="38">
        <v>2018.12</v>
      </c>
      <c r="K21" s="38">
        <v>2184</v>
      </c>
      <c r="L21" s="38">
        <v>8526</v>
      </c>
      <c r="M21" s="38" t="s">
        <v>68</v>
      </c>
      <c r="N21" s="31" t="s">
        <v>29</v>
      </c>
      <c r="O21" s="38">
        <v>144</v>
      </c>
    </row>
    <row r="22" s="8" customFormat="1" ht="21" spans="1:16378">
      <c r="A22" s="25">
        <v>2</v>
      </c>
      <c r="B22" s="25" t="s">
        <v>69</v>
      </c>
      <c r="C22" s="25" t="s">
        <v>70</v>
      </c>
      <c r="D22" s="25" t="s">
        <v>71</v>
      </c>
      <c r="E22" s="25" t="s">
        <v>72</v>
      </c>
      <c r="F22" s="40" t="s">
        <v>73</v>
      </c>
      <c r="G22" s="25">
        <v>40</v>
      </c>
      <c r="H22" s="25">
        <v>0</v>
      </c>
      <c r="I22" s="25" t="s">
        <v>62</v>
      </c>
      <c r="J22" s="25">
        <v>2018.12</v>
      </c>
      <c r="K22" s="25">
        <v>103</v>
      </c>
      <c r="L22" s="25">
        <v>464</v>
      </c>
      <c r="M22" s="25" t="s">
        <v>74</v>
      </c>
      <c r="N22" s="31" t="s">
        <v>75</v>
      </c>
      <c r="O22" s="25">
        <v>40</v>
      </c>
      <c r="XEX22"/>
    </row>
    <row r="23" s="8" customFormat="1" ht="21" spans="1:16378">
      <c r="A23" s="38">
        <v>3</v>
      </c>
      <c r="B23" s="25" t="s">
        <v>69</v>
      </c>
      <c r="C23" s="25" t="s">
        <v>76</v>
      </c>
      <c r="D23" s="25" t="s">
        <v>71</v>
      </c>
      <c r="E23" s="25" t="s">
        <v>77</v>
      </c>
      <c r="F23" s="40" t="s">
        <v>78</v>
      </c>
      <c r="G23" s="25">
        <v>200</v>
      </c>
      <c r="H23" s="25">
        <v>0</v>
      </c>
      <c r="I23" s="25" t="s">
        <v>62</v>
      </c>
      <c r="J23" s="25">
        <v>2018.12</v>
      </c>
      <c r="K23" s="25">
        <v>159</v>
      </c>
      <c r="L23" s="25">
        <v>770</v>
      </c>
      <c r="M23" s="25" t="s">
        <v>74</v>
      </c>
      <c r="N23" s="31" t="s">
        <v>75</v>
      </c>
      <c r="O23" s="25">
        <v>200</v>
      </c>
      <c r="XEX23"/>
    </row>
    <row r="24" s="8" customFormat="1" ht="21" spans="1:16378">
      <c r="A24" s="25">
        <v>4</v>
      </c>
      <c r="B24" s="25" t="s">
        <v>69</v>
      </c>
      <c r="C24" s="25" t="s">
        <v>79</v>
      </c>
      <c r="D24" s="25" t="s">
        <v>80</v>
      </c>
      <c r="E24" s="25" t="s">
        <v>81</v>
      </c>
      <c r="F24" s="40" t="s">
        <v>82</v>
      </c>
      <c r="G24" s="25">
        <v>90</v>
      </c>
      <c r="H24" s="25">
        <v>0</v>
      </c>
      <c r="I24" s="25" t="s">
        <v>62</v>
      </c>
      <c r="J24" s="25">
        <v>2018.12</v>
      </c>
      <c r="K24" s="25">
        <v>200</v>
      </c>
      <c r="L24" s="25">
        <v>800</v>
      </c>
      <c r="M24" s="25" t="s">
        <v>74</v>
      </c>
      <c r="N24" s="31" t="s">
        <v>75</v>
      </c>
      <c r="O24" s="25">
        <v>90</v>
      </c>
      <c r="XEX24"/>
    </row>
    <row r="25" s="8" customFormat="1" ht="21" spans="1:16378">
      <c r="A25" s="38">
        <v>5</v>
      </c>
      <c r="B25" s="25" t="s">
        <v>69</v>
      </c>
      <c r="C25" s="25" t="s">
        <v>83</v>
      </c>
      <c r="D25" s="25" t="s">
        <v>80</v>
      </c>
      <c r="E25" s="25" t="s">
        <v>81</v>
      </c>
      <c r="F25" s="40" t="s">
        <v>84</v>
      </c>
      <c r="G25" s="25">
        <v>20</v>
      </c>
      <c r="H25" s="25">
        <v>0</v>
      </c>
      <c r="I25" s="25" t="s">
        <v>62</v>
      </c>
      <c r="J25" s="25">
        <v>2018.12</v>
      </c>
      <c r="K25" s="25">
        <v>200</v>
      </c>
      <c r="L25" s="25">
        <v>800</v>
      </c>
      <c r="M25" s="25" t="s">
        <v>74</v>
      </c>
      <c r="N25" s="31" t="s">
        <v>75</v>
      </c>
      <c r="O25" s="25">
        <v>20</v>
      </c>
      <c r="XEX25"/>
    </row>
    <row r="26" s="8" customFormat="1" ht="21" spans="1:16378">
      <c r="A26" s="25">
        <v>6</v>
      </c>
      <c r="B26" s="25" t="s">
        <v>69</v>
      </c>
      <c r="C26" s="25" t="s">
        <v>85</v>
      </c>
      <c r="D26" s="25" t="s">
        <v>86</v>
      </c>
      <c r="E26" s="25" t="s">
        <v>87</v>
      </c>
      <c r="F26" s="40" t="s">
        <v>88</v>
      </c>
      <c r="G26" s="25">
        <v>100</v>
      </c>
      <c r="H26" s="25">
        <v>0</v>
      </c>
      <c r="I26" s="25" t="s">
        <v>62</v>
      </c>
      <c r="J26" s="25">
        <v>2018.12</v>
      </c>
      <c r="K26" s="25">
        <v>207</v>
      </c>
      <c r="L26" s="25">
        <v>768</v>
      </c>
      <c r="M26" s="25" t="s">
        <v>74</v>
      </c>
      <c r="N26" s="31" t="s">
        <v>75</v>
      </c>
      <c r="O26" s="25">
        <v>100</v>
      </c>
      <c r="XEX26"/>
    </row>
    <row r="27" s="8" customFormat="1" ht="27.95" customHeight="1" spans="1:16378">
      <c r="A27" s="38">
        <v>7</v>
      </c>
      <c r="B27" s="25" t="s">
        <v>69</v>
      </c>
      <c r="C27" s="25" t="s">
        <v>89</v>
      </c>
      <c r="D27" s="25" t="s">
        <v>90</v>
      </c>
      <c r="E27" s="25" t="s">
        <v>91</v>
      </c>
      <c r="F27" s="40" t="s">
        <v>92</v>
      </c>
      <c r="G27" s="25">
        <v>40</v>
      </c>
      <c r="H27" s="25">
        <v>0</v>
      </c>
      <c r="I27" s="25" t="s">
        <v>62</v>
      </c>
      <c r="J27" s="25">
        <v>2018.12</v>
      </c>
      <c r="K27" s="25">
        <v>120</v>
      </c>
      <c r="L27" s="25">
        <v>515</v>
      </c>
      <c r="M27" s="25" t="s">
        <v>74</v>
      </c>
      <c r="N27" s="31" t="s">
        <v>75</v>
      </c>
      <c r="O27" s="25">
        <v>40</v>
      </c>
      <c r="XEX27" s="79"/>
    </row>
    <row r="28" s="8" customFormat="1" ht="24" customHeight="1" spans="1:16378">
      <c r="A28" s="25">
        <v>8</v>
      </c>
      <c r="B28" s="25" t="s">
        <v>69</v>
      </c>
      <c r="C28" s="25" t="s">
        <v>89</v>
      </c>
      <c r="D28" s="24" t="s">
        <v>93</v>
      </c>
      <c r="E28" s="25" t="s">
        <v>94</v>
      </c>
      <c r="F28" s="40" t="s">
        <v>92</v>
      </c>
      <c r="G28" s="25">
        <v>40</v>
      </c>
      <c r="H28" s="25">
        <v>0</v>
      </c>
      <c r="I28" s="25" t="s">
        <v>62</v>
      </c>
      <c r="J28" s="25">
        <v>2018.12</v>
      </c>
      <c r="K28" s="25">
        <v>37</v>
      </c>
      <c r="L28" s="25">
        <v>135</v>
      </c>
      <c r="M28" s="25" t="s">
        <v>74</v>
      </c>
      <c r="N28" s="31" t="s">
        <v>75</v>
      </c>
      <c r="O28" s="25">
        <v>40</v>
      </c>
      <c r="XEX28" s="79"/>
    </row>
    <row r="29" s="8" customFormat="1" ht="24.95" customHeight="1" spans="1:16378">
      <c r="A29" s="38">
        <v>9</v>
      </c>
      <c r="B29" s="25" t="s">
        <v>69</v>
      </c>
      <c r="C29" s="25" t="s">
        <v>89</v>
      </c>
      <c r="D29" s="25" t="s">
        <v>95</v>
      </c>
      <c r="E29" s="25" t="s">
        <v>96</v>
      </c>
      <c r="F29" s="40" t="s">
        <v>92</v>
      </c>
      <c r="G29" s="25">
        <v>40</v>
      </c>
      <c r="H29" s="25">
        <v>0</v>
      </c>
      <c r="I29" s="25" t="s">
        <v>62</v>
      </c>
      <c r="J29" s="25">
        <v>2018.12</v>
      </c>
      <c r="K29" s="25">
        <v>276</v>
      </c>
      <c r="L29" s="25">
        <v>1080</v>
      </c>
      <c r="M29" s="25" t="s">
        <v>74</v>
      </c>
      <c r="N29" s="31" t="s">
        <v>75</v>
      </c>
      <c r="O29" s="25">
        <v>40</v>
      </c>
      <c r="XEX29" s="79"/>
    </row>
    <row r="30" s="9" customFormat="1" ht="24.95" customHeight="1" spans="1:16378">
      <c r="A30" s="41" t="s">
        <v>97</v>
      </c>
      <c r="B30" s="41"/>
      <c r="C30" s="41"/>
      <c r="D30" s="41"/>
      <c r="E30" s="41"/>
      <c r="F30" s="42" t="s">
        <v>98</v>
      </c>
      <c r="G30" s="41">
        <f>SUM(G31:G37)</f>
        <v>340.273</v>
      </c>
      <c r="H30" s="41">
        <f>SUM(H31:H37)</f>
        <v>252.953</v>
      </c>
      <c r="I30" s="51" t="s">
        <v>99</v>
      </c>
      <c r="J30" s="41"/>
      <c r="K30" s="41"/>
      <c r="L30" s="41"/>
      <c r="M30" s="41"/>
      <c r="N30" s="23"/>
      <c r="O30" s="41">
        <f>G30-H30</f>
        <v>87.32</v>
      </c>
      <c r="XEX30" s="82"/>
    </row>
    <row r="31" s="10" customFormat="1" ht="24" customHeight="1" spans="1:15">
      <c r="A31" s="43">
        <v>1</v>
      </c>
      <c r="B31" s="44" t="s">
        <v>23</v>
      </c>
      <c r="C31" s="44" t="s">
        <v>98</v>
      </c>
      <c r="D31" s="25" t="s">
        <v>100</v>
      </c>
      <c r="E31" s="31" t="s">
        <v>101</v>
      </c>
      <c r="F31" s="45" t="s">
        <v>102</v>
      </c>
      <c r="G31" s="31">
        <v>5</v>
      </c>
      <c r="H31" s="31">
        <v>0.5</v>
      </c>
      <c r="I31" s="44" t="s">
        <v>99</v>
      </c>
      <c r="J31" s="31">
        <v>2018.12</v>
      </c>
      <c r="K31" s="31">
        <v>20</v>
      </c>
      <c r="L31" s="31">
        <v>50</v>
      </c>
      <c r="M31" s="68">
        <v>1200</v>
      </c>
      <c r="N31" s="31" t="s">
        <v>29</v>
      </c>
      <c r="O31" s="58">
        <v>4.5</v>
      </c>
    </row>
    <row r="32" s="10" customFormat="1" ht="30" customHeight="1" spans="1:15">
      <c r="A32" s="43">
        <v>2</v>
      </c>
      <c r="B32" s="44" t="s">
        <v>23</v>
      </c>
      <c r="C32" s="44" t="s">
        <v>98</v>
      </c>
      <c r="D32" s="25" t="s">
        <v>100</v>
      </c>
      <c r="E32" s="31" t="s">
        <v>103</v>
      </c>
      <c r="F32" s="33" t="s">
        <v>104</v>
      </c>
      <c r="G32" s="25">
        <v>15</v>
      </c>
      <c r="H32" s="25">
        <v>13</v>
      </c>
      <c r="I32" s="44" t="s">
        <v>99</v>
      </c>
      <c r="J32" s="31">
        <v>2018.12</v>
      </c>
      <c r="K32" s="70">
        <v>120</v>
      </c>
      <c r="L32" s="70">
        <v>400</v>
      </c>
      <c r="M32" s="68">
        <v>1200</v>
      </c>
      <c r="N32" s="31" t="s">
        <v>29</v>
      </c>
      <c r="O32" s="58">
        <v>2</v>
      </c>
    </row>
    <row r="33" s="10" customFormat="1" ht="27" customHeight="1" spans="1:15">
      <c r="A33" s="43">
        <v>3</v>
      </c>
      <c r="B33" s="44" t="s">
        <v>23</v>
      </c>
      <c r="C33" s="44" t="s">
        <v>98</v>
      </c>
      <c r="D33" s="25" t="s">
        <v>100</v>
      </c>
      <c r="E33" s="31" t="s">
        <v>105</v>
      </c>
      <c r="F33" s="26" t="s">
        <v>106</v>
      </c>
      <c r="G33" s="25">
        <v>30</v>
      </c>
      <c r="H33" s="25">
        <v>15</v>
      </c>
      <c r="I33" s="44" t="s">
        <v>99</v>
      </c>
      <c r="J33" s="31">
        <v>2018.12</v>
      </c>
      <c r="K33" s="70">
        <v>110</v>
      </c>
      <c r="L33" s="70">
        <v>390</v>
      </c>
      <c r="M33" s="68">
        <v>1200</v>
      </c>
      <c r="N33" s="31" t="s">
        <v>29</v>
      </c>
      <c r="O33" s="58">
        <v>15</v>
      </c>
    </row>
    <row r="34" s="10" customFormat="1" ht="27" customHeight="1" spans="1:15">
      <c r="A34" s="43">
        <v>4</v>
      </c>
      <c r="B34" s="44" t="s">
        <v>23</v>
      </c>
      <c r="C34" s="44" t="s">
        <v>98</v>
      </c>
      <c r="D34" s="25" t="s">
        <v>100</v>
      </c>
      <c r="E34" s="32" t="s">
        <v>107</v>
      </c>
      <c r="F34" s="26" t="s">
        <v>108</v>
      </c>
      <c r="G34" s="25">
        <v>50</v>
      </c>
      <c r="H34" s="25">
        <v>16</v>
      </c>
      <c r="I34" s="44" t="s">
        <v>99</v>
      </c>
      <c r="J34" s="31">
        <v>2018.12</v>
      </c>
      <c r="K34" s="70">
        <v>105</v>
      </c>
      <c r="L34" s="70">
        <v>400</v>
      </c>
      <c r="M34" s="68">
        <v>1200</v>
      </c>
      <c r="N34" s="31" t="s">
        <v>29</v>
      </c>
      <c r="O34" s="58">
        <v>34</v>
      </c>
    </row>
    <row r="35" s="10" customFormat="1" ht="27" customHeight="1" spans="1:15">
      <c r="A35" s="43">
        <v>5</v>
      </c>
      <c r="B35" s="44" t="s">
        <v>23</v>
      </c>
      <c r="C35" s="44" t="s">
        <v>98</v>
      </c>
      <c r="D35" s="46" t="s">
        <v>100</v>
      </c>
      <c r="E35" s="46" t="s">
        <v>109</v>
      </c>
      <c r="F35" s="26" t="s">
        <v>110</v>
      </c>
      <c r="G35" s="25">
        <v>30</v>
      </c>
      <c r="H35" s="25">
        <v>10</v>
      </c>
      <c r="I35" s="44" t="s">
        <v>99</v>
      </c>
      <c r="J35" s="31">
        <v>2018.12</v>
      </c>
      <c r="K35" s="46">
        <v>120</v>
      </c>
      <c r="L35" s="46">
        <v>480</v>
      </c>
      <c r="M35" s="68">
        <v>1200</v>
      </c>
      <c r="N35" s="31" t="s">
        <v>29</v>
      </c>
      <c r="O35" s="58">
        <v>20</v>
      </c>
    </row>
    <row r="36" s="10" customFormat="1" ht="21" spans="1:15">
      <c r="A36" s="43">
        <v>6</v>
      </c>
      <c r="B36" s="44" t="s">
        <v>23</v>
      </c>
      <c r="C36" s="44" t="s">
        <v>98</v>
      </c>
      <c r="D36" s="47" t="s">
        <v>71</v>
      </c>
      <c r="E36" s="47" t="s">
        <v>111</v>
      </c>
      <c r="F36" s="48" t="s">
        <v>112</v>
      </c>
      <c r="G36" s="47">
        <v>60</v>
      </c>
      <c r="H36" s="47">
        <v>50</v>
      </c>
      <c r="I36" s="44" t="s">
        <v>99</v>
      </c>
      <c r="J36" s="69">
        <v>2018.12</v>
      </c>
      <c r="K36" s="47">
        <v>135</v>
      </c>
      <c r="L36" s="47">
        <v>450</v>
      </c>
      <c r="M36" s="68">
        <v>1200</v>
      </c>
      <c r="N36" s="31" t="s">
        <v>29</v>
      </c>
      <c r="O36" s="58">
        <v>10</v>
      </c>
    </row>
    <row r="37" s="11" customFormat="1" ht="24" customHeight="1" spans="1:15">
      <c r="A37" s="43">
        <v>7</v>
      </c>
      <c r="B37" s="44" t="s">
        <v>23</v>
      </c>
      <c r="C37" s="44" t="s">
        <v>98</v>
      </c>
      <c r="D37" s="44" t="s">
        <v>80</v>
      </c>
      <c r="E37" s="25" t="s">
        <v>113</v>
      </c>
      <c r="F37" s="49" t="s">
        <v>114</v>
      </c>
      <c r="G37" s="34">
        <v>150.273</v>
      </c>
      <c r="H37" s="34">
        <v>148.453</v>
      </c>
      <c r="I37" s="44" t="s">
        <v>99</v>
      </c>
      <c r="J37" s="71" t="s">
        <v>115</v>
      </c>
      <c r="K37" s="72">
        <v>96</v>
      </c>
      <c r="L37" s="72">
        <v>372</v>
      </c>
      <c r="M37" s="72">
        <v>1100</v>
      </c>
      <c r="N37" s="31" t="s">
        <v>29</v>
      </c>
      <c r="O37" s="31">
        <v>1.82</v>
      </c>
    </row>
    <row r="38" s="6" customFormat="1" ht="24" customHeight="1" spans="1:15">
      <c r="A38" s="50" t="s">
        <v>116</v>
      </c>
      <c r="B38" s="51"/>
      <c r="C38" s="51"/>
      <c r="D38" s="51"/>
      <c r="E38" s="41"/>
      <c r="F38" s="52" t="s">
        <v>117</v>
      </c>
      <c r="G38" s="53">
        <f>SUM(G39:G44)</f>
        <v>97.25</v>
      </c>
      <c r="H38" s="53">
        <f>SUM(H39:H44)</f>
        <v>96.524</v>
      </c>
      <c r="I38" s="41" t="s">
        <v>118</v>
      </c>
      <c r="J38" s="73"/>
      <c r="K38" s="50"/>
      <c r="L38" s="50"/>
      <c r="M38" s="50"/>
      <c r="N38" s="23"/>
      <c r="O38" s="23">
        <f t="shared" ref="O38:O82" si="2">G38-H38</f>
        <v>0.725999999999999</v>
      </c>
    </row>
    <row r="39" s="4" customFormat="1" ht="21" spans="1:16380">
      <c r="A39" s="54">
        <v>1</v>
      </c>
      <c r="B39" s="46" t="s">
        <v>23</v>
      </c>
      <c r="C39" s="25" t="s">
        <v>117</v>
      </c>
      <c r="D39" s="25" t="s">
        <v>25</v>
      </c>
      <c r="E39" s="32"/>
      <c r="F39" s="26" t="s">
        <v>119</v>
      </c>
      <c r="G39" s="25">
        <v>28</v>
      </c>
      <c r="H39" s="25">
        <v>32.432</v>
      </c>
      <c r="I39" s="25" t="s">
        <v>118</v>
      </c>
      <c r="J39" s="69" t="s">
        <v>33</v>
      </c>
      <c r="K39" s="70"/>
      <c r="L39" s="70"/>
      <c r="M39" s="68"/>
      <c r="N39" s="31" t="s">
        <v>29</v>
      </c>
      <c r="O39" s="31">
        <f t="shared" si="2"/>
        <v>-4.432</v>
      </c>
      <c r="XEZ39"/>
    </row>
    <row r="40" s="4" customFormat="1" ht="21" spans="1:16380">
      <c r="A40" s="54">
        <v>2</v>
      </c>
      <c r="B40" s="46" t="s">
        <v>23</v>
      </c>
      <c r="C40" s="25" t="s">
        <v>117</v>
      </c>
      <c r="D40" s="25" t="s">
        <v>25</v>
      </c>
      <c r="E40" s="32"/>
      <c r="F40" s="26" t="s">
        <v>120</v>
      </c>
      <c r="G40" s="25">
        <v>20</v>
      </c>
      <c r="H40" s="25">
        <v>13.6</v>
      </c>
      <c r="I40" s="25" t="s">
        <v>118</v>
      </c>
      <c r="J40" s="69" t="s">
        <v>33</v>
      </c>
      <c r="K40" s="70"/>
      <c r="L40" s="70"/>
      <c r="M40" s="68"/>
      <c r="N40" s="31" t="s">
        <v>29</v>
      </c>
      <c r="O40" s="31">
        <f t="shared" si="2"/>
        <v>6.4</v>
      </c>
      <c r="XEZ40"/>
    </row>
    <row r="41" s="4" customFormat="1" ht="21" spans="1:16380">
      <c r="A41" s="54">
        <v>3</v>
      </c>
      <c r="B41" s="46" t="s">
        <v>23</v>
      </c>
      <c r="C41" s="25" t="s">
        <v>117</v>
      </c>
      <c r="D41" s="25" t="s">
        <v>25</v>
      </c>
      <c r="E41" s="32"/>
      <c r="F41" s="26" t="s">
        <v>121</v>
      </c>
      <c r="G41" s="25">
        <v>20</v>
      </c>
      <c r="H41" s="25">
        <v>21.8</v>
      </c>
      <c r="I41" s="25" t="s">
        <v>118</v>
      </c>
      <c r="J41" s="69" t="s">
        <v>33</v>
      </c>
      <c r="K41" s="70"/>
      <c r="L41" s="70"/>
      <c r="M41" s="68"/>
      <c r="N41" s="31" t="s">
        <v>29</v>
      </c>
      <c r="O41" s="31">
        <f t="shared" si="2"/>
        <v>-1.8</v>
      </c>
      <c r="XEZ41"/>
    </row>
    <row r="42" s="4" customFormat="1" ht="21" spans="1:16380">
      <c r="A42" s="54">
        <v>4</v>
      </c>
      <c r="B42" s="46" t="s">
        <v>23</v>
      </c>
      <c r="C42" s="25" t="s">
        <v>117</v>
      </c>
      <c r="D42" s="25" t="s">
        <v>25</v>
      </c>
      <c r="E42" s="32"/>
      <c r="F42" s="26" t="s">
        <v>122</v>
      </c>
      <c r="G42" s="25">
        <v>16</v>
      </c>
      <c r="H42" s="25">
        <v>17.44</v>
      </c>
      <c r="I42" s="25" t="s">
        <v>118</v>
      </c>
      <c r="J42" s="69" t="s">
        <v>33</v>
      </c>
      <c r="K42" s="70"/>
      <c r="L42" s="70"/>
      <c r="M42" s="68"/>
      <c r="N42" s="31" t="s">
        <v>29</v>
      </c>
      <c r="O42" s="31">
        <f t="shared" si="2"/>
        <v>-1.44</v>
      </c>
      <c r="XEZ42"/>
    </row>
    <row r="43" s="4" customFormat="1" ht="21" spans="1:16380">
      <c r="A43" s="54">
        <v>5</v>
      </c>
      <c r="B43" s="46" t="s">
        <v>23</v>
      </c>
      <c r="C43" s="25" t="s">
        <v>117</v>
      </c>
      <c r="D43" s="25" t="s">
        <v>25</v>
      </c>
      <c r="E43" s="32"/>
      <c r="F43" s="26" t="s">
        <v>123</v>
      </c>
      <c r="G43" s="25">
        <v>8</v>
      </c>
      <c r="H43" s="25">
        <v>7.36</v>
      </c>
      <c r="I43" s="25" t="s">
        <v>118</v>
      </c>
      <c r="J43" s="69" t="s">
        <v>33</v>
      </c>
      <c r="K43" s="70"/>
      <c r="L43" s="70"/>
      <c r="M43" s="68"/>
      <c r="N43" s="31" t="s">
        <v>29</v>
      </c>
      <c r="O43" s="31">
        <f t="shared" si="2"/>
        <v>0.64</v>
      </c>
      <c r="XEZ43"/>
    </row>
    <row r="44" s="4" customFormat="1" ht="21" spans="1:16380">
      <c r="A44" s="54">
        <v>6</v>
      </c>
      <c r="B44" s="46" t="s">
        <v>23</v>
      </c>
      <c r="C44" s="25" t="s">
        <v>117</v>
      </c>
      <c r="D44" s="25" t="s">
        <v>25</v>
      </c>
      <c r="E44" s="32"/>
      <c r="F44" s="26" t="s">
        <v>124</v>
      </c>
      <c r="G44" s="25">
        <v>5.25</v>
      </c>
      <c r="H44" s="25">
        <v>3.892</v>
      </c>
      <c r="I44" s="25" t="s">
        <v>118</v>
      </c>
      <c r="J44" s="69" t="s">
        <v>33</v>
      </c>
      <c r="K44" s="70"/>
      <c r="L44" s="70"/>
      <c r="M44" s="68"/>
      <c r="N44" s="31" t="s">
        <v>29</v>
      </c>
      <c r="O44" s="31">
        <f t="shared" si="2"/>
        <v>1.358</v>
      </c>
      <c r="XEZ44"/>
    </row>
    <row r="45" s="6" customFormat="1" ht="27" customHeight="1" spans="1:16380">
      <c r="A45" s="22" t="s">
        <v>125</v>
      </c>
      <c r="B45" s="36"/>
      <c r="C45" s="41"/>
      <c r="D45" s="41"/>
      <c r="E45" s="55"/>
      <c r="F45" s="52" t="s">
        <v>126</v>
      </c>
      <c r="G45" s="41">
        <f>SUM(G46:G57)</f>
        <v>6016</v>
      </c>
      <c r="H45" s="41">
        <f>SUM(H46:H57)</f>
        <v>4762.8</v>
      </c>
      <c r="I45" s="74" t="s">
        <v>127</v>
      </c>
      <c r="J45" s="75"/>
      <c r="K45" s="76"/>
      <c r="L45" s="76"/>
      <c r="M45" s="77"/>
      <c r="N45" s="23"/>
      <c r="O45" s="23">
        <f t="shared" si="2"/>
        <v>1253.2</v>
      </c>
      <c r="XEZ45" s="83"/>
    </row>
    <row r="46" s="8" customFormat="1" ht="24.95" customHeight="1" spans="1:15">
      <c r="A46" s="56">
        <v>1</v>
      </c>
      <c r="B46" s="56" t="s">
        <v>128</v>
      </c>
      <c r="C46" s="25" t="s">
        <v>126</v>
      </c>
      <c r="D46" s="56" t="s">
        <v>129</v>
      </c>
      <c r="E46" s="57"/>
      <c r="F46" s="26" t="s">
        <v>126</v>
      </c>
      <c r="G46" s="56">
        <v>812</v>
      </c>
      <c r="H46" s="24">
        <v>445.2</v>
      </c>
      <c r="I46" s="57" t="s">
        <v>127</v>
      </c>
      <c r="J46" s="46" t="s">
        <v>33</v>
      </c>
      <c r="K46" s="56">
        <v>437</v>
      </c>
      <c r="L46" s="24">
        <v>827</v>
      </c>
      <c r="M46" s="56"/>
      <c r="N46" s="31" t="s">
        <v>75</v>
      </c>
      <c r="O46" s="31">
        <f t="shared" si="2"/>
        <v>366.8</v>
      </c>
    </row>
    <row r="47" s="8" customFormat="1" ht="24.95" customHeight="1" spans="1:15">
      <c r="A47" s="56">
        <v>2</v>
      </c>
      <c r="B47" s="56" t="s">
        <v>128</v>
      </c>
      <c r="C47" s="25" t="s">
        <v>126</v>
      </c>
      <c r="D47" s="56" t="s">
        <v>71</v>
      </c>
      <c r="E47" s="57"/>
      <c r="F47" s="26" t="s">
        <v>126</v>
      </c>
      <c r="G47" s="56">
        <v>214</v>
      </c>
      <c r="H47" s="24">
        <v>196</v>
      </c>
      <c r="I47" s="57" t="s">
        <v>127</v>
      </c>
      <c r="J47" s="46" t="s">
        <v>33</v>
      </c>
      <c r="K47" s="56">
        <v>132</v>
      </c>
      <c r="L47" s="24">
        <v>402</v>
      </c>
      <c r="M47" s="56"/>
      <c r="N47" s="31" t="s">
        <v>75</v>
      </c>
      <c r="O47" s="31">
        <f t="shared" si="2"/>
        <v>18</v>
      </c>
    </row>
    <row r="48" s="8" customFormat="1" ht="24.95" customHeight="1" spans="1:15">
      <c r="A48" s="56">
        <v>3</v>
      </c>
      <c r="B48" s="56" t="s">
        <v>128</v>
      </c>
      <c r="C48" s="25" t="s">
        <v>126</v>
      </c>
      <c r="D48" s="24" t="s">
        <v>95</v>
      </c>
      <c r="E48" s="57"/>
      <c r="F48" s="26" t="s">
        <v>126</v>
      </c>
      <c r="G48" s="56">
        <v>179</v>
      </c>
      <c r="H48" s="24">
        <v>453.6</v>
      </c>
      <c r="I48" s="57" t="s">
        <v>127</v>
      </c>
      <c r="J48" s="46" t="s">
        <v>33</v>
      </c>
      <c r="K48" s="24">
        <v>104</v>
      </c>
      <c r="L48" s="24">
        <v>235</v>
      </c>
      <c r="M48" s="56"/>
      <c r="N48" s="31" t="s">
        <v>75</v>
      </c>
      <c r="O48" s="31">
        <f t="shared" si="2"/>
        <v>-274.6</v>
      </c>
    </row>
    <row r="49" s="8" customFormat="1" ht="24.95" customHeight="1" spans="1:15">
      <c r="A49" s="56">
        <v>4</v>
      </c>
      <c r="B49" s="56" t="s">
        <v>128</v>
      </c>
      <c r="C49" s="25" t="s">
        <v>126</v>
      </c>
      <c r="D49" s="56" t="s">
        <v>80</v>
      </c>
      <c r="E49" s="57"/>
      <c r="F49" s="26" t="s">
        <v>126</v>
      </c>
      <c r="G49" s="56">
        <v>295</v>
      </c>
      <c r="H49" s="24">
        <v>358.4</v>
      </c>
      <c r="I49" s="57" t="s">
        <v>127</v>
      </c>
      <c r="J49" s="46" t="s">
        <v>33</v>
      </c>
      <c r="K49" s="56">
        <v>176</v>
      </c>
      <c r="L49" s="24">
        <v>375</v>
      </c>
      <c r="M49" s="56"/>
      <c r="N49" s="31" t="s">
        <v>75</v>
      </c>
      <c r="O49" s="31">
        <f t="shared" si="2"/>
        <v>-63.4</v>
      </c>
    </row>
    <row r="50" s="8" customFormat="1" ht="24.95" customHeight="1" spans="1:15">
      <c r="A50" s="56">
        <v>5</v>
      </c>
      <c r="B50" s="56" t="s">
        <v>128</v>
      </c>
      <c r="C50" s="25" t="s">
        <v>126</v>
      </c>
      <c r="D50" s="56" t="s">
        <v>93</v>
      </c>
      <c r="E50" s="57"/>
      <c r="F50" s="26" t="s">
        <v>126</v>
      </c>
      <c r="G50" s="56">
        <v>250</v>
      </c>
      <c r="H50" s="24">
        <v>78.4</v>
      </c>
      <c r="I50" s="57" t="s">
        <v>127</v>
      </c>
      <c r="J50" s="46" t="s">
        <v>33</v>
      </c>
      <c r="K50" s="56">
        <v>141</v>
      </c>
      <c r="L50" s="24">
        <v>301</v>
      </c>
      <c r="M50" s="56"/>
      <c r="N50" s="31" t="s">
        <v>75</v>
      </c>
      <c r="O50" s="31">
        <f t="shared" si="2"/>
        <v>171.6</v>
      </c>
    </row>
    <row r="51" s="8" customFormat="1" ht="24.95" customHeight="1" spans="1:15">
      <c r="A51" s="56">
        <v>6</v>
      </c>
      <c r="B51" s="56" t="s">
        <v>128</v>
      </c>
      <c r="C51" s="25" t="s">
        <v>126</v>
      </c>
      <c r="D51" s="56" t="s">
        <v>55</v>
      </c>
      <c r="E51" s="57"/>
      <c r="F51" s="26" t="s">
        <v>126</v>
      </c>
      <c r="G51" s="56">
        <v>614</v>
      </c>
      <c r="H51" s="24">
        <v>442.4</v>
      </c>
      <c r="I51" s="57" t="s">
        <v>127</v>
      </c>
      <c r="J51" s="46" t="s">
        <v>33</v>
      </c>
      <c r="K51" s="56">
        <v>377</v>
      </c>
      <c r="L51" s="24">
        <v>700</v>
      </c>
      <c r="M51" s="56"/>
      <c r="N51" s="31" t="s">
        <v>75</v>
      </c>
      <c r="O51" s="31">
        <f t="shared" si="2"/>
        <v>171.6</v>
      </c>
    </row>
    <row r="52" s="8" customFormat="1" ht="24.95" customHeight="1" spans="1:15">
      <c r="A52" s="56">
        <v>7</v>
      </c>
      <c r="B52" s="56" t="s">
        <v>128</v>
      </c>
      <c r="C52" s="25" t="s">
        <v>126</v>
      </c>
      <c r="D52" s="56" t="s">
        <v>90</v>
      </c>
      <c r="E52" s="57"/>
      <c r="F52" s="26" t="s">
        <v>126</v>
      </c>
      <c r="G52" s="56">
        <v>1224</v>
      </c>
      <c r="H52" s="24">
        <v>694.4</v>
      </c>
      <c r="I52" s="57" t="s">
        <v>127</v>
      </c>
      <c r="J52" s="46" t="s">
        <v>33</v>
      </c>
      <c r="K52" s="56">
        <v>562</v>
      </c>
      <c r="L52" s="24">
        <v>1300</v>
      </c>
      <c r="M52" s="56"/>
      <c r="N52" s="31" t="s">
        <v>75</v>
      </c>
      <c r="O52" s="31">
        <f t="shared" si="2"/>
        <v>529.6</v>
      </c>
    </row>
    <row r="53" s="8" customFormat="1" ht="24.95" customHeight="1" spans="1:15">
      <c r="A53" s="56">
        <v>8</v>
      </c>
      <c r="B53" s="56" t="s">
        <v>128</v>
      </c>
      <c r="C53" s="25" t="s">
        <v>126</v>
      </c>
      <c r="D53" s="56" t="s">
        <v>130</v>
      </c>
      <c r="E53" s="57"/>
      <c r="F53" s="26" t="s">
        <v>126</v>
      </c>
      <c r="G53" s="56">
        <v>673</v>
      </c>
      <c r="H53" s="24">
        <v>579.6</v>
      </c>
      <c r="I53" s="57" t="s">
        <v>127</v>
      </c>
      <c r="J53" s="46" t="s">
        <v>33</v>
      </c>
      <c r="K53" s="56">
        <v>352</v>
      </c>
      <c r="L53" s="24">
        <v>750</v>
      </c>
      <c r="M53" s="56"/>
      <c r="N53" s="31" t="s">
        <v>75</v>
      </c>
      <c r="O53" s="31">
        <f t="shared" si="2"/>
        <v>93.4</v>
      </c>
    </row>
    <row r="54" s="8" customFormat="1" ht="24.95" customHeight="1" spans="1:15">
      <c r="A54" s="56">
        <v>9</v>
      </c>
      <c r="B54" s="56" t="s">
        <v>128</v>
      </c>
      <c r="C54" s="25" t="s">
        <v>126</v>
      </c>
      <c r="D54" s="56" t="s">
        <v>131</v>
      </c>
      <c r="E54" s="57"/>
      <c r="F54" s="26" t="s">
        <v>126</v>
      </c>
      <c r="G54" s="56">
        <v>183</v>
      </c>
      <c r="H54" s="24">
        <v>338.8</v>
      </c>
      <c r="I54" s="57" t="s">
        <v>127</v>
      </c>
      <c r="J54" s="46" t="s">
        <v>33</v>
      </c>
      <c r="K54" s="56">
        <v>136</v>
      </c>
      <c r="L54" s="24">
        <v>280</v>
      </c>
      <c r="M54" s="56"/>
      <c r="N54" s="31" t="s">
        <v>75</v>
      </c>
      <c r="O54" s="31">
        <f t="shared" si="2"/>
        <v>-155.8</v>
      </c>
    </row>
    <row r="55" s="8" customFormat="1" ht="24.95" customHeight="1" spans="1:15">
      <c r="A55" s="56">
        <v>10</v>
      </c>
      <c r="B55" s="56" t="s">
        <v>128</v>
      </c>
      <c r="C55" s="25" t="s">
        <v>126</v>
      </c>
      <c r="D55" s="24" t="s">
        <v>100</v>
      </c>
      <c r="E55" s="57"/>
      <c r="F55" s="26" t="s">
        <v>126</v>
      </c>
      <c r="G55" s="56">
        <v>415</v>
      </c>
      <c r="H55" s="24">
        <v>532</v>
      </c>
      <c r="I55" s="57" t="s">
        <v>127</v>
      </c>
      <c r="J55" s="46" t="s">
        <v>33</v>
      </c>
      <c r="K55" s="24">
        <v>236</v>
      </c>
      <c r="L55" s="24">
        <v>700</v>
      </c>
      <c r="M55" s="56"/>
      <c r="N55" s="31" t="s">
        <v>75</v>
      </c>
      <c r="O55" s="31">
        <f t="shared" si="2"/>
        <v>-117</v>
      </c>
    </row>
    <row r="56" s="8" customFormat="1" ht="24.95" customHeight="1" spans="1:15">
      <c r="A56" s="56">
        <v>11</v>
      </c>
      <c r="B56" s="56" t="s">
        <v>128</v>
      </c>
      <c r="C56" s="25" t="s">
        <v>126</v>
      </c>
      <c r="D56" s="56" t="s">
        <v>86</v>
      </c>
      <c r="E56" s="57"/>
      <c r="F56" s="26" t="s">
        <v>126</v>
      </c>
      <c r="G56" s="56">
        <v>998</v>
      </c>
      <c r="H56" s="24">
        <v>512.4</v>
      </c>
      <c r="I56" s="57" t="s">
        <v>127</v>
      </c>
      <c r="J56" s="46" t="s">
        <v>33</v>
      </c>
      <c r="K56" s="56">
        <v>465</v>
      </c>
      <c r="L56" s="24">
        <v>1215</v>
      </c>
      <c r="M56" s="56"/>
      <c r="N56" s="31" t="s">
        <v>75</v>
      </c>
      <c r="O56" s="31">
        <f t="shared" si="2"/>
        <v>485.6</v>
      </c>
    </row>
    <row r="57" s="8" customFormat="1" ht="24.95" customHeight="1" spans="1:15">
      <c r="A57" s="56">
        <v>12</v>
      </c>
      <c r="B57" s="56" t="s">
        <v>128</v>
      </c>
      <c r="C57" s="25" t="s">
        <v>126</v>
      </c>
      <c r="D57" s="24" t="s">
        <v>132</v>
      </c>
      <c r="E57" s="57"/>
      <c r="F57" s="26" t="s">
        <v>126</v>
      </c>
      <c r="G57" s="56">
        <v>159</v>
      </c>
      <c r="H57" s="24">
        <v>131.6</v>
      </c>
      <c r="I57" s="57" t="s">
        <v>127</v>
      </c>
      <c r="J57" s="46" t="s">
        <v>33</v>
      </c>
      <c r="K57" s="78">
        <v>71</v>
      </c>
      <c r="L57" s="24">
        <v>278</v>
      </c>
      <c r="M57" s="56"/>
      <c r="N57" s="31" t="s">
        <v>75</v>
      </c>
      <c r="O57" s="31">
        <f t="shared" si="2"/>
        <v>27.4</v>
      </c>
    </row>
    <row r="58" s="4" customFormat="1" ht="24.95" customHeight="1" spans="1:16380">
      <c r="A58" s="35" t="s">
        <v>133</v>
      </c>
      <c r="B58" s="36"/>
      <c r="C58" s="23"/>
      <c r="D58" s="41"/>
      <c r="E58" s="36"/>
      <c r="F58" s="37" t="s">
        <v>134</v>
      </c>
      <c r="G58" s="36">
        <v>1120</v>
      </c>
      <c r="H58" s="41">
        <v>996.706</v>
      </c>
      <c r="I58" s="36" t="s">
        <v>135</v>
      </c>
      <c r="J58" s="46"/>
      <c r="K58" s="36"/>
      <c r="L58" s="36">
        <v>1120</v>
      </c>
      <c r="M58" s="58"/>
      <c r="N58" s="31"/>
      <c r="O58" s="23">
        <f t="shared" si="2"/>
        <v>123.294</v>
      </c>
      <c r="XEZ58"/>
    </row>
    <row r="59" s="4" customFormat="1" ht="21" spans="1:16380">
      <c r="A59" s="58">
        <v>1</v>
      </c>
      <c r="B59" s="46" t="s">
        <v>136</v>
      </c>
      <c r="C59" s="46" t="s">
        <v>137</v>
      </c>
      <c r="D59" s="46" t="s">
        <v>132</v>
      </c>
      <c r="E59" s="46"/>
      <c r="F59" s="59" t="s">
        <v>138</v>
      </c>
      <c r="G59" s="46">
        <v>62</v>
      </c>
      <c r="H59" s="60">
        <v>54.6696</v>
      </c>
      <c r="I59" s="46" t="s">
        <v>135</v>
      </c>
      <c r="J59" s="46" t="s">
        <v>33</v>
      </c>
      <c r="K59" s="58"/>
      <c r="L59" s="58">
        <v>62</v>
      </c>
      <c r="M59" s="58"/>
      <c r="N59" s="31" t="s">
        <v>29</v>
      </c>
      <c r="O59" s="31">
        <f t="shared" si="2"/>
        <v>7.3304</v>
      </c>
      <c r="XEZ59"/>
    </row>
    <row r="60" s="4" customFormat="1" ht="21" spans="1:16380">
      <c r="A60" s="58">
        <v>2</v>
      </c>
      <c r="B60" s="46" t="s">
        <v>136</v>
      </c>
      <c r="C60" s="46" t="s">
        <v>137</v>
      </c>
      <c r="D60" s="25" t="s">
        <v>130</v>
      </c>
      <c r="E60" s="46"/>
      <c r="F60" s="59" t="s">
        <v>139</v>
      </c>
      <c r="G60" s="46">
        <v>122</v>
      </c>
      <c r="H60" s="60">
        <v>108.6712</v>
      </c>
      <c r="I60" s="46" t="s">
        <v>135</v>
      </c>
      <c r="J60" s="46" t="s">
        <v>33</v>
      </c>
      <c r="K60" s="58"/>
      <c r="L60" s="58">
        <v>122</v>
      </c>
      <c r="M60" s="58"/>
      <c r="N60" s="31" t="s">
        <v>29</v>
      </c>
      <c r="O60" s="31">
        <f t="shared" si="2"/>
        <v>13.3288</v>
      </c>
      <c r="XEZ60"/>
    </row>
    <row r="61" s="4" customFormat="1" ht="21" spans="1:16380">
      <c r="A61" s="58">
        <v>3</v>
      </c>
      <c r="B61" s="46" t="s">
        <v>136</v>
      </c>
      <c r="C61" s="46" t="s">
        <v>137</v>
      </c>
      <c r="D61" s="25" t="s">
        <v>93</v>
      </c>
      <c r="E61" s="46"/>
      <c r="F61" s="59" t="s">
        <v>140</v>
      </c>
      <c r="G61" s="46">
        <v>98</v>
      </c>
      <c r="H61" s="60">
        <v>89.169</v>
      </c>
      <c r="I61" s="46" t="s">
        <v>135</v>
      </c>
      <c r="J61" s="46" t="s">
        <v>33</v>
      </c>
      <c r="K61" s="58"/>
      <c r="L61" s="58">
        <v>98</v>
      </c>
      <c r="M61" s="58"/>
      <c r="N61" s="31" t="s">
        <v>29</v>
      </c>
      <c r="O61" s="31">
        <f t="shared" si="2"/>
        <v>8.831</v>
      </c>
      <c r="XEZ61"/>
    </row>
    <row r="62" s="4" customFormat="1" ht="21" spans="1:16380">
      <c r="A62" s="58">
        <v>4</v>
      </c>
      <c r="B62" s="46" t="s">
        <v>136</v>
      </c>
      <c r="C62" s="46" t="s">
        <v>137</v>
      </c>
      <c r="D62" s="25" t="s">
        <v>95</v>
      </c>
      <c r="E62" s="46"/>
      <c r="F62" s="59" t="s">
        <v>141</v>
      </c>
      <c r="G62" s="46">
        <v>56</v>
      </c>
      <c r="H62" s="60">
        <v>54.6608</v>
      </c>
      <c r="I62" s="46" t="s">
        <v>135</v>
      </c>
      <c r="J62" s="46" t="s">
        <v>33</v>
      </c>
      <c r="K62" s="58"/>
      <c r="L62" s="58">
        <v>56</v>
      </c>
      <c r="M62" s="58"/>
      <c r="N62" s="31" t="s">
        <v>29</v>
      </c>
      <c r="O62" s="31">
        <f t="shared" si="2"/>
        <v>1.3392</v>
      </c>
      <c r="XEZ62"/>
    </row>
    <row r="63" s="4" customFormat="1" ht="21" spans="1:16380">
      <c r="A63" s="58">
        <v>5</v>
      </c>
      <c r="B63" s="46" t="s">
        <v>136</v>
      </c>
      <c r="C63" s="46" t="s">
        <v>137</v>
      </c>
      <c r="D63" s="25" t="s">
        <v>86</v>
      </c>
      <c r="E63" s="46"/>
      <c r="F63" s="59" t="s">
        <v>142</v>
      </c>
      <c r="G63" s="46">
        <v>219</v>
      </c>
      <c r="H63" s="60">
        <v>187.8426</v>
      </c>
      <c r="I63" s="46" t="s">
        <v>135</v>
      </c>
      <c r="J63" s="46" t="s">
        <v>33</v>
      </c>
      <c r="K63" s="58"/>
      <c r="L63" s="58">
        <v>219</v>
      </c>
      <c r="M63" s="58"/>
      <c r="N63" s="31" t="s">
        <v>29</v>
      </c>
      <c r="O63" s="31">
        <f t="shared" si="2"/>
        <v>31.1574</v>
      </c>
      <c r="XEZ63"/>
    </row>
    <row r="64" s="4" customFormat="1" ht="21" spans="1:16380">
      <c r="A64" s="58">
        <v>6</v>
      </c>
      <c r="B64" s="46" t="s">
        <v>136</v>
      </c>
      <c r="C64" s="46" t="s">
        <v>137</v>
      </c>
      <c r="D64" s="25" t="s">
        <v>55</v>
      </c>
      <c r="E64" s="46"/>
      <c r="F64" s="59" t="s">
        <v>143</v>
      </c>
      <c r="G64" s="46">
        <v>91</v>
      </c>
      <c r="H64" s="61">
        <v>81.3372</v>
      </c>
      <c r="I64" s="46" t="s">
        <v>135</v>
      </c>
      <c r="J64" s="46" t="s">
        <v>33</v>
      </c>
      <c r="K64" s="58"/>
      <c r="L64" s="58">
        <v>91</v>
      </c>
      <c r="M64" s="58"/>
      <c r="N64" s="31" t="s">
        <v>29</v>
      </c>
      <c r="O64" s="31">
        <f t="shared" si="2"/>
        <v>9.6628</v>
      </c>
      <c r="XEZ64"/>
    </row>
    <row r="65" s="4" customFormat="1" ht="21" spans="1:16380">
      <c r="A65" s="58">
        <v>7</v>
      </c>
      <c r="B65" s="46" t="s">
        <v>136</v>
      </c>
      <c r="C65" s="46" t="s">
        <v>137</v>
      </c>
      <c r="D65" s="25" t="s">
        <v>131</v>
      </c>
      <c r="E65" s="46"/>
      <c r="F65" s="59" t="s">
        <v>144</v>
      </c>
      <c r="G65" s="46">
        <v>65</v>
      </c>
      <c r="H65" s="61">
        <v>57.6696</v>
      </c>
      <c r="I65" s="46" t="s">
        <v>135</v>
      </c>
      <c r="J65" s="46" t="s">
        <v>33</v>
      </c>
      <c r="K65" s="58"/>
      <c r="L65" s="58">
        <v>65</v>
      </c>
      <c r="M65" s="58"/>
      <c r="N65" s="31" t="s">
        <v>29</v>
      </c>
      <c r="O65" s="31">
        <f t="shared" si="2"/>
        <v>7.3304</v>
      </c>
      <c r="XEZ65"/>
    </row>
    <row r="66" s="4" customFormat="1" ht="21" spans="1:16380">
      <c r="A66" s="58">
        <v>8</v>
      </c>
      <c r="B66" s="46" t="s">
        <v>136</v>
      </c>
      <c r="C66" s="46" t="s">
        <v>137</v>
      </c>
      <c r="D66" s="25" t="s">
        <v>129</v>
      </c>
      <c r="E66" s="46"/>
      <c r="F66" s="59" t="s">
        <v>145</v>
      </c>
      <c r="G66" s="46">
        <v>61</v>
      </c>
      <c r="H66" s="61">
        <v>55.0032</v>
      </c>
      <c r="I66" s="46" t="s">
        <v>135</v>
      </c>
      <c r="J66" s="46" t="s">
        <v>33</v>
      </c>
      <c r="K66" s="58"/>
      <c r="L66" s="58">
        <v>61</v>
      </c>
      <c r="M66" s="58"/>
      <c r="N66" s="31" t="s">
        <v>29</v>
      </c>
      <c r="O66" s="31">
        <f t="shared" si="2"/>
        <v>5.9968</v>
      </c>
      <c r="XEZ66"/>
    </row>
    <row r="67" s="4" customFormat="1" ht="21" spans="1:16380">
      <c r="A67" s="58">
        <v>9</v>
      </c>
      <c r="B67" s="46" t="s">
        <v>136</v>
      </c>
      <c r="C67" s="46" t="s">
        <v>137</v>
      </c>
      <c r="D67" s="25" t="s">
        <v>90</v>
      </c>
      <c r="E67" s="46"/>
      <c r="F67" s="59" t="s">
        <v>146</v>
      </c>
      <c r="G67" s="46">
        <v>121</v>
      </c>
      <c r="H67" s="61">
        <v>107.0044</v>
      </c>
      <c r="I67" s="46" t="s">
        <v>135</v>
      </c>
      <c r="J67" s="46" t="s">
        <v>33</v>
      </c>
      <c r="K67" s="58"/>
      <c r="L67" s="58">
        <v>121</v>
      </c>
      <c r="M67" s="58"/>
      <c r="N67" s="31" t="s">
        <v>29</v>
      </c>
      <c r="O67" s="31">
        <f t="shared" si="2"/>
        <v>13.9956</v>
      </c>
      <c r="XEZ67"/>
    </row>
    <row r="68" s="4" customFormat="1" ht="21" spans="1:16380">
      <c r="A68" s="58">
        <v>10</v>
      </c>
      <c r="B68" s="46" t="s">
        <v>136</v>
      </c>
      <c r="C68" s="46" t="s">
        <v>137</v>
      </c>
      <c r="D68" s="25" t="s">
        <v>100</v>
      </c>
      <c r="E68" s="46"/>
      <c r="F68" s="59" t="s">
        <v>147</v>
      </c>
      <c r="G68" s="46">
        <v>72</v>
      </c>
      <c r="H68" s="61">
        <v>61.0036</v>
      </c>
      <c r="I68" s="46" t="s">
        <v>135</v>
      </c>
      <c r="J68" s="46" t="s">
        <v>33</v>
      </c>
      <c r="K68" s="58"/>
      <c r="L68" s="58">
        <v>72</v>
      </c>
      <c r="M68" s="58"/>
      <c r="N68" s="31" t="s">
        <v>29</v>
      </c>
      <c r="O68" s="31">
        <f t="shared" si="2"/>
        <v>10.9964</v>
      </c>
      <c r="XEZ68"/>
    </row>
    <row r="69" s="4" customFormat="1" ht="21" spans="1:16380">
      <c r="A69" s="58">
        <v>11</v>
      </c>
      <c r="B69" s="46" t="s">
        <v>136</v>
      </c>
      <c r="C69" s="46" t="s">
        <v>137</v>
      </c>
      <c r="D69" s="25" t="s">
        <v>80</v>
      </c>
      <c r="E69" s="46"/>
      <c r="F69" s="59" t="s">
        <v>148</v>
      </c>
      <c r="G69" s="46">
        <v>71</v>
      </c>
      <c r="H69" s="61">
        <v>60.0036</v>
      </c>
      <c r="I69" s="46" t="s">
        <v>135</v>
      </c>
      <c r="J69" s="46" t="s">
        <v>33</v>
      </c>
      <c r="K69" s="58"/>
      <c r="L69" s="58">
        <v>71</v>
      </c>
      <c r="M69" s="58"/>
      <c r="N69" s="31" t="s">
        <v>29</v>
      </c>
      <c r="O69" s="31">
        <f t="shared" si="2"/>
        <v>10.9964</v>
      </c>
      <c r="XEZ69"/>
    </row>
    <row r="70" s="4" customFormat="1" ht="21" spans="1:16380">
      <c r="A70" s="58">
        <v>12</v>
      </c>
      <c r="B70" s="46" t="s">
        <v>136</v>
      </c>
      <c r="C70" s="46" t="s">
        <v>137</v>
      </c>
      <c r="D70" s="25" t="s">
        <v>71</v>
      </c>
      <c r="E70" s="46"/>
      <c r="F70" s="59" t="s">
        <v>149</v>
      </c>
      <c r="G70" s="46">
        <v>76</v>
      </c>
      <c r="H70" s="61">
        <v>68.6696</v>
      </c>
      <c r="I70" s="46" t="s">
        <v>135</v>
      </c>
      <c r="J70" s="46" t="s">
        <v>33</v>
      </c>
      <c r="K70" s="58"/>
      <c r="L70" s="58">
        <v>76</v>
      </c>
      <c r="M70" s="58"/>
      <c r="N70" s="31" t="s">
        <v>29</v>
      </c>
      <c r="O70" s="31">
        <f t="shared" si="2"/>
        <v>7.3304</v>
      </c>
      <c r="XEZ70"/>
    </row>
    <row r="71" s="4" customFormat="1" ht="21" spans="1:16380">
      <c r="A71" s="58">
        <v>13</v>
      </c>
      <c r="B71" s="46" t="s">
        <v>136</v>
      </c>
      <c r="C71" s="46" t="s">
        <v>137</v>
      </c>
      <c r="D71" s="25" t="s">
        <v>150</v>
      </c>
      <c r="E71" s="46"/>
      <c r="F71" s="59" t="s">
        <v>151</v>
      </c>
      <c r="G71" s="46">
        <v>6</v>
      </c>
      <c r="H71" s="61">
        <v>11.0016</v>
      </c>
      <c r="I71" s="46" t="s">
        <v>135</v>
      </c>
      <c r="J71" s="46" t="s">
        <v>33</v>
      </c>
      <c r="K71" s="58"/>
      <c r="L71" s="58">
        <v>6</v>
      </c>
      <c r="M71" s="58"/>
      <c r="N71" s="31" t="s">
        <v>29</v>
      </c>
      <c r="O71" s="31">
        <f t="shared" si="2"/>
        <v>-5.0016</v>
      </c>
      <c r="XEZ71"/>
    </row>
    <row r="72" s="12" customFormat="1" ht="23.1" customHeight="1" spans="1:15">
      <c r="A72" s="84" t="s">
        <v>152</v>
      </c>
      <c r="B72" s="84"/>
      <c r="C72" s="84"/>
      <c r="D72" s="84"/>
      <c r="E72" s="84"/>
      <c r="F72" s="84"/>
      <c r="G72" s="84">
        <f>SUM(G73:G82)</f>
        <v>1622.5</v>
      </c>
      <c r="H72" s="84"/>
      <c r="I72" s="66" t="s">
        <v>153</v>
      </c>
      <c r="J72" s="84"/>
      <c r="K72" s="84"/>
      <c r="L72" s="84"/>
      <c r="M72" s="84"/>
      <c r="N72" s="84"/>
      <c r="O72" s="23">
        <f t="shared" si="2"/>
        <v>1622.5</v>
      </c>
    </row>
    <row r="73" s="13" customFormat="1" ht="26.1" customHeight="1" spans="1:15">
      <c r="A73" s="85">
        <v>1</v>
      </c>
      <c r="B73" s="86" t="s">
        <v>154</v>
      </c>
      <c r="C73" s="86" t="s">
        <v>155</v>
      </c>
      <c r="D73" s="86" t="s">
        <v>90</v>
      </c>
      <c r="E73" s="86" t="s">
        <v>156</v>
      </c>
      <c r="F73" s="87" t="s">
        <v>157</v>
      </c>
      <c r="G73" s="86">
        <v>67.5</v>
      </c>
      <c r="H73" s="86">
        <v>0</v>
      </c>
      <c r="I73" s="86" t="s">
        <v>153</v>
      </c>
      <c r="J73" s="93">
        <v>206</v>
      </c>
      <c r="K73" s="94">
        <v>871</v>
      </c>
      <c r="L73" s="86" t="s">
        <v>74</v>
      </c>
      <c r="M73" s="86"/>
      <c r="N73" s="31" t="s">
        <v>75</v>
      </c>
      <c r="O73" s="31">
        <f t="shared" si="2"/>
        <v>67.5</v>
      </c>
    </row>
    <row r="74" s="14" customFormat="1" ht="28" customHeight="1" spans="1:15">
      <c r="A74" s="54">
        <v>2</v>
      </c>
      <c r="B74" s="31" t="s">
        <v>154</v>
      </c>
      <c r="C74" s="31" t="s">
        <v>158</v>
      </c>
      <c r="D74" s="31" t="s">
        <v>55</v>
      </c>
      <c r="E74" s="88" t="s">
        <v>56</v>
      </c>
      <c r="F74" s="33" t="s">
        <v>159</v>
      </c>
      <c r="G74" s="31">
        <v>60</v>
      </c>
      <c r="H74" s="31">
        <v>0</v>
      </c>
      <c r="I74" s="86" t="s">
        <v>153</v>
      </c>
      <c r="J74" s="31">
        <v>125</v>
      </c>
      <c r="K74" s="31">
        <v>566</v>
      </c>
      <c r="L74" s="31" t="s">
        <v>74</v>
      </c>
      <c r="M74" s="31"/>
      <c r="N74" s="31" t="s">
        <v>75</v>
      </c>
      <c r="O74" s="31">
        <f t="shared" si="2"/>
        <v>60</v>
      </c>
    </row>
    <row r="75" s="14" customFormat="1" ht="29" customHeight="1" spans="1:15">
      <c r="A75" s="54">
        <v>3</v>
      </c>
      <c r="B75" s="31" t="s">
        <v>154</v>
      </c>
      <c r="C75" s="31" t="s">
        <v>160</v>
      </c>
      <c r="D75" s="31" t="s">
        <v>100</v>
      </c>
      <c r="E75" s="88" t="s">
        <v>101</v>
      </c>
      <c r="F75" s="33" t="s">
        <v>161</v>
      </c>
      <c r="G75" s="31">
        <v>125</v>
      </c>
      <c r="H75" s="86">
        <v>0</v>
      </c>
      <c r="I75" s="86" t="s">
        <v>153</v>
      </c>
      <c r="J75" s="31">
        <v>45</v>
      </c>
      <c r="K75" s="31">
        <v>220</v>
      </c>
      <c r="L75" s="31" t="s">
        <v>74</v>
      </c>
      <c r="M75" s="31"/>
      <c r="N75" s="31" t="s">
        <v>75</v>
      </c>
      <c r="O75" s="31">
        <f t="shared" si="2"/>
        <v>125</v>
      </c>
    </row>
    <row r="76" s="14" customFormat="1" ht="32" customHeight="1" spans="1:15">
      <c r="A76" s="54">
        <v>4</v>
      </c>
      <c r="B76" s="31" t="s">
        <v>154</v>
      </c>
      <c r="C76" s="31" t="s">
        <v>162</v>
      </c>
      <c r="D76" s="31" t="s">
        <v>71</v>
      </c>
      <c r="E76" s="88" t="s">
        <v>111</v>
      </c>
      <c r="F76" s="33" t="s">
        <v>163</v>
      </c>
      <c r="G76" s="31">
        <v>50</v>
      </c>
      <c r="H76" s="31">
        <v>0</v>
      </c>
      <c r="I76" s="86" t="s">
        <v>153</v>
      </c>
      <c r="J76" s="31">
        <v>174</v>
      </c>
      <c r="K76" s="31">
        <v>689</v>
      </c>
      <c r="L76" s="31" t="s">
        <v>74</v>
      </c>
      <c r="M76" s="31"/>
      <c r="N76" s="31" t="s">
        <v>75</v>
      </c>
      <c r="O76" s="31">
        <f t="shared" si="2"/>
        <v>50</v>
      </c>
    </row>
    <row r="77" s="14" customFormat="1" ht="30" customHeight="1" spans="1:15">
      <c r="A77" s="54">
        <v>5</v>
      </c>
      <c r="B77" s="31" t="s">
        <v>154</v>
      </c>
      <c r="C77" s="31" t="s">
        <v>158</v>
      </c>
      <c r="D77" s="31" t="s">
        <v>71</v>
      </c>
      <c r="E77" s="88" t="s">
        <v>164</v>
      </c>
      <c r="F77" s="33" t="s">
        <v>165</v>
      </c>
      <c r="G77" s="31">
        <v>75</v>
      </c>
      <c r="H77" s="86">
        <v>0</v>
      </c>
      <c r="I77" s="86" t="s">
        <v>153</v>
      </c>
      <c r="J77" s="31">
        <v>59</v>
      </c>
      <c r="K77" s="31">
        <v>253</v>
      </c>
      <c r="L77" s="31" t="s">
        <v>74</v>
      </c>
      <c r="M77" s="31"/>
      <c r="N77" s="31" t="s">
        <v>75</v>
      </c>
      <c r="O77" s="31">
        <f t="shared" si="2"/>
        <v>75</v>
      </c>
    </row>
    <row r="78" s="14" customFormat="1" ht="36" customHeight="1" spans="1:15">
      <c r="A78" s="54">
        <v>6</v>
      </c>
      <c r="B78" s="67" t="s">
        <v>154</v>
      </c>
      <c r="C78" s="67" t="s">
        <v>166</v>
      </c>
      <c r="D78" s="67" t="s">
        <v>100</v>
      </c>
      <c r="E78" s="67" t="s">
        <v>103</v>
      </c>
      <c r="F78" s="89" t="s">
        <v>167</v>
      </c>
      <c r="G78" s="67">
        <v>60</v>
      </c>
      <c r="H78" s="31">
        <v>0</v>
      </c>
      <c r="I78" s="86" t="s">
        <v>153</v>
      </c>
      <c r="J78" s="67">
        <v>120</v>
      </c>
      <c r="K78" s="67">
        <v>480</v>
      </c>
      <c r="L78" s="31" t="s">
        <v>74</v>
      </c>
      <c r="M78" s="67"/>
      <c r="N78" s="31" t="s">
        <v>75</v>
      </c>
      <c r="O78" s="31">
        <f t="shared" si="2"/>
        <v>60</v>
      </c>
    </row>
    <row r="79" s="14" customFormat="1" ht="23.1" customHeight="1" spans="1:15">
      <c r="A79" s="54">
        <v>7</v>
      </c>
      <c r="B79" s="31" t="s">
        <v>154</v>
      </c>
      <c r="C79" s="31" t="s">
        <v>168</v>
      </c>
      <c r="D79" s="31" t="s">
        <v>93</v>
      </c>
      <c r="E79" s="31" t="s">
        <v>169</v>
      </c>
      <c r="F79" s="31" t="s">
        <v>170</v>
      </c>
      <c r="G79" s="31">
        <v>50</v>
      </c>
      <c r="H79" s="86">
        <v>0</v>
      </c>
      <c r="I79" s="86" t="s">
        <v>153</v>
      </c>
      <c r="J79" s="95">
        <v>131</v>
      </c>
      <c r="K79" s="96">
        <v>481</v>
      </c>
      <c r="L79" s="31" t="s">
        <v>74</v>
      </c>
      <c r="M79" s="67"/>
      <c r="N79" s="31" t="s">
        <v>75</v>
      </c>
      <c r="O79" s="31">
        <f t="shared" si="2"/>
        <v>50</v>
      </c>
    </row>
    <row r="80" s="14" customFormat="1" ht="25" customHeight="1" spans="1:15">
      <c r="A80" s="54">
        <v>8</v>
      </c>
      <c r="B80" s="31" t="s">
        <v>154</v>
      </c>
      <c r="C80" s="31" t="s">
        <v>171</v>
      </c>
      <c r="D80" s="31" t="s">
        <v>93</v>
      </c>
      <c r="E80" s="31" t="s">
        <v>169</v>
      </c>
      <c r="F80" s="31" t="s">
        <v>172</v>
      </c>
      <c r="G80" s="31">
        <v>280</v>
      </c>
      <c r="H80" s="31">
        <v>0</v>
      </c>
      <c r="I80" s="86" t="s">
        <v>153</v>
      </c>
      <c r="J80" s="95">
        <v>131</v>
      </c>
      <c r="K80" s="96">
        <v>481</v>
      </c>
      <c r="L80" s="31" t="s">
        <v>74</v>
      </c>
      <c r="M80" s="67"/>
      <c r="N80" s="31" t="s">
        <v>75</v>
      </c>
      <c r="O80" s="31">
        <f t="shared" si="2"/>
        <v>280</v>
      </c>
    </row>
    <row r="81" s="14" customFormat="1" ht="26" customHeight="1" spans="1:15">
      <c r="A81" s="54">
        <v>9</v>
      </c>
      <c r="B81" s="31" t="s">
        <v>154</v>
      </c>
      <c r="C81" s="31" t="s">
        <v>155</v>
      </c>
      <c r="D81" s="31" t="s">
        <v>93</v>
      </c>
      <c r="E81" s="31" t="s">
        <v>169</v>
      </c>
      <c r="F81" s="31" t="s">
        <v>173</v>
      </c>
      <c r="G81" s="31">
        <v>315</v>
      </c>
      <c r="H81" s="86">
        <v>0</v>
      </c>
      <c r="I81" s="86" t="s">
        <v>153</v>
      </c>
      <c r="J81" s="95">
        <v>131</v>
      </c>
      <c r="K81" s="96">
        <v>481</v>
      </c>
      <c r="L81" s="31" t="s">
        <v>74</v>
      </c>
      <c r="M81" s="67"/>
      <c r="N81" s="31" t="s">
        <v>75</v>
      </c>
      <c r="O81" s="31">
        <f t="shared" si="2"/>
        <v>315</v>
      </c>
    </row>
    <row r="82" s="14" customFormat="1" ht="27" customHeight="1" spans="1:15">
      <c r="A82" s="54">
        <v>10</v>
      </c>
      <c r="B82" s="31" t="s">
        <v>154</v>
      </c>
      <c r="C82" s="31" t="s">
        <v>174</v>
      </c>
      <c r="D82" s="31" t="s">
        <v>130</v>
      </c>
      <c r="E82" s="31" t="s">
        <v>175</v>
      </c>
      <c r="F82" s="31" t="s">
        <v>176</v>
      </c>
      <c r="G82" s="31">
        <v>540</v>
      </c>
      <c r="H82" s="31">
        <v>0</v>
      </c>
      <c r="I82" s="86" t="s">
        <v>153</v>
      </c>
      <c r="J82" s="95">
        <v>140</v>
      </c>
      <c r="K82" s="96">
        <v>572</v>
      </c>
      <c r="L82" s="31" t="s">
        <v>74</v>
      </c>
      <c r="M82" s="67"/>
      <c r="N82" s="31" t="s">
        <v>75</v>
      </c>
      <c r="O82" s="31">
        <f t="shared" si="2"/>
        <v>540</v>
      </c>
    </row>
    <row r="83" s="12" customFormat="1" ht="21.95" customHeight="1" spans="1:15">
      <c r="A83" s="84" t="s">
        <v>177</v>
      </c>
      <c r="B83" s="35" t="s">
        <v>178</v>
      </c>
      <c r="C83" s="84"/>
      <c r="D83" s="84"/>
      <c r="E83" s="84"/>
      <c r="F83" s="84"/>
      <c r="G83" s="90">
        <v>1412.964</v>
      </c>
      <c r="H83" s="90">
        <v>1045.926</v>
      </c>
      <c r="I83" s="84" t="s">
        <v>179</v>
      </c>
      <c r="J83" s="84"/>
      <c r="K83" s="84"/>
      <c r="L83" s="84"/>
      <c r="M83" s="84"/>
      <c r="N83" s="84"/>
      <c r="O83" s="84">
        <v>367.038</v>
      </c>
    </row>
    <row r="84" ht="24.95" customHeight="1" spans="1:15">
      <c r="A84" s="90">
        <v>1</v>
      </c>
      <c r="B84" s="46" t="s">
        <v>180</v>
      </c>
      <c r="C84" s="46" t="s">
        <v>178</v>
      </c>
      <c r="D84" s="91"/>
      <c r="E84" s="90"/>
      <c r="F84" s="90"/>
      <c r="G84" s="90">
        <v>1412.964</v>
      </c>
      <c r="H84" s="90">
        <v>1045.926</v>
      </c>
      <c r="I84" s="90" t="s">
        <v>179</v>
      </c>
      <c r="J84" s="90"/>
      <c r="K84" s="90"/>
      <c r="L84" s="90"/>
      <c r="M84" s="90"/>
      <c r="N84" s="31" t="s">
        <v>29</v>
      </c>
      <c r="O84" s="90">
        <v>367.038</v>
      </c>
    </row>
    <row r="85" spans="1:1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</sheetData>
  <mergeCells count="16">
    <mergeCell ref="A1:M1"/>
    <mergeCell ref="A2:O2"/>
    <mergeCell ref="A3:O3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</mergeCells>
  <pageMargins left="0.357638888888889" right="0.357638888888889" top="0.802777777777778" bottom="0.802777777777778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2018年保靖县脱贫攻坚项目中期调整计划明细表（调整取消项目）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bjcxkj-8</dc:creator>
  <cp:lastModifiedBy>原野1394449678</cp:lastModifiedBy>
  <dcterms:created xsi:type="dcterms:W3CDTF">2018-09-03T09:15:01Z</dcterms:created>
  <dcterms:modified xsi:type="dcterms:W3CDTF">2018-09-03T09:15:10Z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